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ef\Unidad de Compras y Contratación\Expedientes\Mayores\2022\Acuerdos Marco\20220112-00021 AM APOYO JURIDICO, CONTRACTUAL Y NORMATIVO\2_Pliegos\"/>
    </mc:Choice>
  </mc:AlternateContent>
  <xr:revisionPtr revIDLastSave="0" documentId="13_ncr:1_{9378C57B-39D2-4E80-9D56-CECA3D1093C6}" xr6:coauthVersionLast="47" xr6:coauthVersionMax="47" xr10:uidLastSave="{00000000-0000-0000-0000-000000000000}"/>
  <bookViews>
    <workbookView xWindow="28680" yWindow="1935" windowWidth="29040" windowHeight="15840" xr2:uid="{00000000-000D-0000-FFFF-FFFF00000000}"/>
  </bookViews>
  <sheets>
    <sheet name="LOTE 1" sheetId="11" r:id="rId1"/>
    <sheet name="LOTE 2" sheetId="12" r:id="rId2"/>
    <sheet name="LOTE 3" sheetId="13" r:id="rId3"/>
    <sheet name="LOTE 4" sheetId="14" r:id="rId4"/>
    <sheet name="LOTE 5" sheetId="15" r:id="rId5"/>
    <sheet name="TOTAL OFERTADO TODOS LOTES" sheetId="7" r:id="rId6"/>
  </sheets>
  <definedNames>
    <definedName name="_xlnm.Print_Area" localSheetId="0">'LOTE 1'!$A$1:$J$22</definedName>
    <definedName name="_xlnm.Print_Area" localSheetId="1">'LOTE 2'!$A$1:$J$22</definedName>
    <definedName name="_xlnm.Print_Area" localSheetId="2">'LOTE 3'!$A$1:$J$22</definedName>
    <definedName name="_xlnm.Print_Area" localSheetId="3">'LOTE 4'!$A$1:$J$22</definedName>
    <definedName name="_xlnm.Print_Area" localSheetId="4">'LOTE 5'!$A$1:$J$22</definedName>
    <definedName name="_xlnm.Print_Area" localSheetId="5">'TOTAL OFERTADO TODOS LOTES'!$A$1:$D$32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5" l="1"/>
  <c r="G11" i="15"/>
  <c r="I10" i="15"/>
  <c r="G10" i="15"/>
  <c r="I9" i="15"/>
  <c r="G9" i="15"/>
  <c r="I11" i="14"/>
  <c r="G11" i="14"/>
  <c r="I10" i="14"/>
  <c r="G10" i="14"/>
  <c r="I9" i="14"/>
  <c r="G9" i="14"/>
  <c r="I11" i="13"/>
  <c r="G11" i="13"/>
  <c r="I10" i="13"/>
  <c r="G10" i="13"/>
  <c r="I11" i="12"/>
  <c r="G11" i="12"/>
  <c r="I10" i="12"/>
  <c r="G10" i="12"/>
  <c r="I9" i="12"/>
  <c r="G9" i="12"/>
  <c r="G9" i="11"/>
  <c r="I9" i="11"/>
  <c r="G10" i="11"/>
  <c r="I10" i="11"/>
  <c r="G11" i="11"/>
  <c r="I11" i="11"/>
  <c r="H16" i="15" l="1"/>
  <c r="H17" i="15" s="1"/>
  <c r="C14" i="7" s="1"/>
  <c r="H16" i="13"/>
  <c r="H17" i="13" s="1"/>
  <c r="C12" i="7" s="1"/>
  <c r="H16" i="11"/>
  <c r="H17" i="11" s="1"/>
  <c r="C10" i="7" s="1"/>
  <c r="H19" i="11"/>
  <c r="H19" i="15"/>
  <c r="H19" i="14"/>
  <c r="H16" i="14"/>
  <c r="H17" i="14" s="1"/>
  <c r="C13" i="7" s="1"/>
  <c r="H19" i="13"/>
  <c r="H19" i="12"/>
  <c r="H16" i="12"/>
  <c r="H17" i="12" s="1"/>
  <c r="C11" i="7" s="1"/>
  <c r="C19" i="7" l="1"/>
  <c r="C16" i="7"/>
  <c r="C17" i="7" s="1"/>
</calcChain>
</file>

<file path=xl/sharedStrings.xml><?xml version="1.0" encoding="utf-8"?>
<sst xmlns="http://schemas.openxmlformats.org/spreadsheetml/2006/main" count="109" uniqueCount="42">
  <si>
    <t>PROVEEDOR:</t>
  </si>
  <si>
    <t>Alcance</t>
  </si>
  <si>
    <t>Importe total
(IVA no incluido)</t>
  </si>
  <si>
    <t>Importe total
(IVA incluido)</t>
  </si>
  <si>
    <t>Importe de licitación
(IVA no incluido)</t>
  </si>
  <si>
    <t>Precio unitario máximo
(IVA no incluido)</t>
  </si>
  <si>
    <t>Precio total máximo
(IVA no incluido)</t>
  </si>
  <si>
    <t>Precio unitario ofertado
(IVA no incluido)</t>
  </si>
  <si>
    <t>Precio total ofertado
(IVA no incluido)</t>
  </si>
  <si>
    <t>LOTE 1</t>
  </si>
  <si>
    <t>LOTE 2</t>
  </si>
  <si>
    <t xml:space="preserve">CUADRO DE PRECIOS </t>
  </si>
  <si>
    <t>Precio total ofertado (IVA NO INCLUIDO)</t>
  </si>
  <si>
    <t>Importe total ofertado
(IVA no INCLUIDO)</t>
  </si>
  <si>
    <t>Importe total ofertado
(IVA incluido)</t>
  </si>
  <si>
    <t>Importe de licitación
(IVA no INCLUIDO)</t>
  </si>
  <si>
    <t>2 AÑOS</t>
  </si>
  <si>
    <r>
      <rPr>
        <b/>
        <i/>
        <u/>
        <sz val="10"/>
        <color theme="3"/>
        <rFont val="Calibri"/>
        <family val="2"/>
        <scheme val="minor"/>
      </rPr>
      <t>INSTRUCCIONES</t>
    </r>
    <r>
      <rPr>
        <b/>
        <i/>
        <sz val="10"/>
        <color theme="3"/>
        <rFont val="Calibri"/>
        <family val="2"/>
        <scheme val="minor"/>
      </rPr>
      <t>: SE RUEGA RELLENAR ÚNICAMENTE LAS CELDAS EN AMARILLO DE LA COLUMNA "G" CON EL PRECIO UNITARIO OFERTADO, ADEMÁS DEL NOMBRE DEL PROVEEDOR EN EL CUADRO SUPERIOR Y LA FECHA, FIRMA Y SELLO EN EL CUADRO INFERIOR</t>
    </r>
  </si>
  <si>
    <t>Cada uno de los contratos derivados detallará la duración de cada servicio, siendo las unidades estimadas de la oferta económica meramente orientativas a efectos de cálculo. Cada servicio se facturará de forma mensual en función de la duración del mismo y de los precios unitarios ofertados.</t>
  </si>
  <si>
    <t>Fecha, firma y sello del proveedor</t>
  </si>
  <si>
    <t>Fecha, firma y sello del proveedor:</t>
  </si>
  <si>
    <t>1.3 Notas. Documentos de Extensión Reducida cuya fecha de entrega se establecerá en un periodo corto de tiempo desde que se solicite el servicio; aproximadamente entre 7 y 15 días).</t>
  </si>
  <si>
    <t xml:space="preserve">1.2 Informes. Documentos de Extensión Media que por su naturaleza, complejidad y relevancia requieran un plazo medio de elaboación (entre 15 y 30 días) </t>
  </si>
  <si>
    <t>1.1 Estudios. Documentos de Extensión Amplia que por su naturaleza, complejidad o relevancia, requieren un plazo elevado de elaboración (superior a 30 días)</t>
  </si>
  <si>
    <t xml:space="preserve">SERVICIOS DE CONSULTORÍA JURÍDICA GENERAL EN MATERIA DE INFRAESTRUCTURAS, MOVILIDAD Y TRANSPORTES </t>
  </si>
  <si>
    <t>Unidades Estimadas</t>
  </si>
  <si>
    <t>Tipología de Informe/Producto Entregable</t>
  </si>
  <si>
    <t xml:space="preserve">SERVICIOS DE CONSULTORÍA JURÍDICA ESPECIALIZADA EN MATERIA DE CONTRATACIÓN PÚBLICA </t>
  </si>
  <si>
    <t>LOTE 3</t>
  </si>
  <si>
    <t>SERVICIOS DE CONSULTORÍA JURÍDICA ESPECIALIZADA EN MATERIA CONCESIONAL Y SUS ESPECIFICIDADES CONTABLES, FISCALES Y TRIBUTARIAS</t>
  </si>
  <si>
    <t>LOTE 4</t>
  </si>
  <si>
    <t>SERVICIOS DE CONSULTORÍA JURÍDICA ESPECIALIZADA EN GESTION DE EXPEDIENTES ADMINISTRATIVOS DE CONCESIONES DEMANIALES</t>
  </si>
  <si>
    <t>LOTE 5</t>
  </si>
  <si>
    <t>SERVICIOS DE CONSULTORÍA JURÍDICA EN MATERIA DE PROPIEDAD INDUSTRIAL E INTELECTUAL, PROTECCION DE DATOS Y COMPLIANCE</t>
  </si>
  <si>
    <t>LOTE 1. SERVICIOS DE CONSULTORÍA JURÍDICA GENERAL EN MATERIA DE INFRAESTRUCTURAS, MOVILIDAD Y TRANSPORTE</t>
  </si>
  <si>
    <t xml:space="preserve">LOTE 2. SERVICIOS DE CONSULTORÍA JURÍDICA ESPECIALIZADA EN MATERIA DE CONTRATACIÓN PÚBLICA </t>
  </si>
  <si>
    <t>LOTE 3. SERVICIOS DE CONSULTORÍA JURÍDICA ESPECIALIZADA EN MATERIA CONCESIONAL Y SUS ESPECIFICIDADES CONTABLES, FISCALES Y TRIBUTARIAS</t>
  </si>
  <si>
    <t>LOTE 5. SERVICIOS DE CONSULTORÍA JURÍDICA EN MATERIA DE PROPIEDAD INDUSTRIAL E INTELECTUAL, PROTECCION DE DATOS Y COMPLIANCE</t>
  </si>
  <si>
    <t xml:space="preserve">LOTE 4. SERVICIOS DE CONSULTORÍA JURÍDICA ESPECIALIZADA EN GESTION DE EXPEDIENTES ADMINISTRATIVOS DE CONCESIONES DEMANIALES </t>
  </si>
  <si>
    <t>OFERTA ECONÓMICA EXPEDIENTE  20220112-00021</t>
  </si>
  <si>
    <t xml:space="preserve">1.1 Informes. Documentos de Extensión Media que por su naturaleza, complejidad y relevancia requieran un plazo medio de elaboación (entre 15 y 30 días) </t>
  </si>
  <si>
    <t>1.2 Notas. Documentos de Extensión Reducida cuya fecha de entrega se establecerá en un periodo corto de tiempo desde que se solicite el servicio; aproximadamente entre 7 y 15 días).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</si>
</sst>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B383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0" fontId="0" fillId="4" borderId="0" xfId="0" applyFill="1"/>
    <xf numFmtId="0" fontId="2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 applyProtection="1">
      <alignment vertical="center"/>
      <protection locked="0"/>
    </xf>
    <xf numFmtId="0" fontId="1" fillId="0" borderId="0" xfId="0" applyFont="1"/>
    <xf numFmtId="10" fontId="0" fillId="0" borderId="0" xfId="0" applyNumberFormat="1"/>
    <xf numFmtId="44" fontId="1" fillId="0" borderId="0" xfId="0" applyNumberFormat="1" applyFont="1"/>
    <xf numFmtId="44" fontId="0" fillId="0" borderId="1" xfId="1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0" xfId="0" applyFill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44" fontId="0" fillId="4" borderId="1" xfId="0" applyNumberFormat="1" applyFill="1" applyBorder="1" applyAlignment="1">
      <alignment vertical="center"/>
    </xf>
    <xf numFmtId="44" fontId="10" fillId="4" borderId="1" xfId="1" applyFont="1" applyFill="1" applyBorder="1" applyAlignment="1" applyProtection="1">
      <alignment vertical="center"/>
    </xf>
    <xf numFmtId="165" fontId="0" fillId="4" borderId="0" xfId="0" applyNumberFormat="1" applyFill="1" applyProtection="1">
      <protection locked="0"/>
    </xf>
    <xf numFmtId="3" fontId="8" fillId="4" borderId="0" xfId="0" applyNumberFormat="1" applyFont="1" applyFill="1"/>
    <xf numFmtId="165" fontId="0" fillId="4" borderId="0" xfId="0" applyNumberFormat="1" applyFill="1"/>
    <xf numFmtId="0" fontId="6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44" fontId="6" fillId="4" borderId="0" xfId="1" applyFont="1" applyFill="1" applyBorder="1" applyAlignment="1" applyProtection="1">
      <alignment horizontal="center" vertical="center"/>
    </xf>
    <xf numFmtId="44" fontId="0" fillId="4" borderId="0" xfId="1" applyFont="1" applyFill="1" applyBorder="1" applyAlignment="1" applyProtection="1">
      <alignment horizontal="center" vertical="center"/>
    </xf>
    <xf numFmtId="44" fontId="0" fillId="4" borderId="0" xfId="0" applyNumberFormat="1" applyFill="1" applyAlignment="1">
      <alignment vertical="center"/>
    </xf>
    <xf numFmtId="44" fontId="0" fillId="4" borderId="0" xfId="1" applyFont="1" applyFill="1" applyBorder="1" applyAlignment="1" applyProtection="1">
      <alignment vertical="center"/>
    </xf>
    <xf numFmtId="0" fontId="12" fillId="4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44" fontId="0" fillId="4" borderId="0" xfId="0" applyNumberFormat="1" applyFill="1"/>
    <xf numFmtId="0" fontId="8" fillId="4" borderId="0" xfId="0" applyFont="1" applyFill="1"/>
    <xf numFmtId="44" fontId="11" fillId="5" borderId="1" xfId="1" applyFont="1" applyFill="1" applyBorder="1" applyAlignment="1" applyProtection="1">
      <alignment vertical="center"/>
    </xf>
    <xf numFmtId="44" fontId="3" fillId="4" borderId="1" xfId="1" applyFont="1" applyFill="1" applyBorder="1" applyAlignment="1">
      <alignment vertical="center" wrapText="1"/>
    </xf>
    <xf numFmtId="44" fontId="0" fillId="4" borderId="1" xfId="1" applyFont="1" applyFill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0" fillId="4" borderId="0" xfId="0" applyFill="1" applyAlignment="1">
      <alignment vertical="center" wrapText="1"/>
    </xf>
    <xf numFmtId="44" fontId="0" fillId="4" borderId="0" xfId="0" applyNumberFormat="1" applyFill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0" fontId="2" fillId="4" borderId="0" xfId="0" applyFont="1" applyFill="1"/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4" fillId="4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14" xfId="0" applyFont="1" applyFill="1" applyBorder="1" applyAlignment="1" applyProtection="1">
      <alignment horizontal="left" vertical="top"/>
      <protection locked="0"/>
    </xf>
  </cellXfs>
  <cellStyles count="2">
    <cellStyle name="Moneda" xfId="1" builtinId="4"/>
    <cellStyle name="Normal" xfId="0" builtinId="0"/>
  </cellStyles>
  <dxfs count="1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C0504D"/>
        </patternFill>
      </fill>
    </dxf>
    <dxf>
      <font>
        <b/>
        <i val="0"/>
      </font>
      <fill>
        <patternFill>
          <bgColor rgb="FFC0504D"/>
        </patternFill>
      </fill>
    </dxf>
    <dxf>
      <font>
        <b/>
        <i val="0"/>
      </font>
      <fill>
        <patternFill>
          <bgColor rgb="FFC0504D"/>
        </patternFill>
      </fill>
    </dxf>
    <dxf>
      <font>
        <b/>
        <i val="0"/>
      </font>
      <fill>
        <patternFill>
          <bgColor rgb="FFC0504D"/>
        </patternFill>
      </fill>
    </dxf>
    <dxf>
      <font>
        <b/>
        <i val="0"/>
      </font>
      <fill>
        <patternFill>
          <bgColor rgb="FFC0504D"/>
        </patternFill>
      </fill>
    </dxf>
    <dxf>
      <font>
        <b/>
        <i val="0"/>
      </font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28573</xdr:colOff>
      <xdr:row>1</xdr:row>
      <xdr:rowOff>9525</xdr:rowOff>
    </xdr:from>
    <xdr:ext cx="2735739" cy="599410"/>
    <xdr:pic>
      <xdr:nvPicPr>
        <xdr:cNvPr id="2" name="Imagen 1">
          <a:extLst>
            <a:ext uri="{FF2B5EF4-FFF2-40B4-BE49-F238E27FC236}">
              <a16:creationId xmlns:a16="http://schemas.microsoft.com/office/drawing/2014/main" id="{1F8B0EDF-B9DE-48E6-B991-5F41EEF5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3" y="200025"/>
          <a:ext cx="2735739" cy="5994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28573</xdr:colOff>
      <xdr:row>1</xdr:row>
      <xdr:rowOff>9525</xdr:rowOff>
    </xdr:from>
    <xdr:ext cx="2735739" cy="599410"/>
    <xdr:pic>
      <xdr:nvPicPr>
        <xdr:cNvPr id="2" name="Imagen 1">
          <a:extLst>
            <a:ext uri="{FF2B5EF4-FFF2-40B4-BE49-F238E27FC236}">
              <a16:creationId xmlns:a16="http://schemas.microsoft.com/office/drawing/2014/main" id="{940E4F3B-167E-449E-8D7D-D968CD81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3" y="200025"/>
          <a:ext cx="2735739" cy="59941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28573</xdr:colOff>
      <xdr:row>1</xdr:row>
      <xdr:rowOff>9525</xdr:rowOff>
    </xdr:from>
    <xdr:ext cx="2735739" cy="599410"/>
    <xdr:pic>
      <xdr:nvPicPr>
        <xdr:cNvPr id="2" name="Imagen 1">
          <a:extLst>
            <a:ext uri="{FF2B5EF4-FFF2-40B4-BE49-F238E27FC236}">
              <a16:creationId xmlns:a16="http://schemas.microsoft.com/office/drawing/2014/main" id="{F234D4B3-5A0D-42A7-A3F4-992927519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3" y="200025"/>
          <a:ext cx="2735739" cy="59941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28573</xdr:colOff>
      <xdr:row>1</xdr:row>
      <xdr:rowOff>9525</xdr:rowOff>
    </xdr:from>
    <xdr:ext cx="2735739" cy="599410"/>
    <xdr:pic>
      <xdr:nvPicPr>
        <xdr:cNvPr id="2" name="Imagen 1">
          <a:extLst>
            <a:ext uri="{FF2B5EF4-FFF2-40B4-BE49-F238E27FC236}">
              <a16:creationId xmlns:a16="http://schemas.microsoft.com/office/drawing/2014/main" id="{D89DD4D8-589B-4077-917D-BDE7ADC53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3" y="200025"/>
          <a:ext cx="2735739" cy="59941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28573</xdr:colOff>
      <xdr:row>1</xdr:row>
      <xdr:rowOff>9525</xdr:rowOff>
    </xdr:from>
    <xdr:ext cx="2735739" cy="599410"/>
    <xdr:pic>
      <xdr:nvPicPr>
        <xdr:cNvPr id="2" name="Imagen 1">
          <a:extLst>
            <a:ext uri="{FF2B5EF4-FFF2-40B4-BE49-F238E27FC236}">
              <a16:creationId xmlns:a16="http://schemas.microsoft.com/office/drawing/2014/main" id="{E249AFC9-5E2A-43C9-91C9-8657E993C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3" y="200025"/>
          <a:ext cx="2735739" cy="59941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310356</xdr:colOff>
      <xdr:row>0</xdr:row>
      <xdr:rowOff>141288</xdr:rowOff>
    </xdr:from>
    <xdr:ext cx="1695925" cy="419661"/>
    <xdr:pic>
      <xdr:nvPicPr>
        <xdr:cNvPr id="2" name="Imagen 1">
          <a:extLst>
            <a:ext uri="{FF2B5EF4-FFF2-40B4-BE49-F238E27FC236}">
              <a16:creationId xmlns:a16="http://schemas.microsoft.com/office/drawing/2014/main" id="{19C33C1D-193A-485F-8714-997B297FB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531" y="144463"/>
          <a:ext cx="1695925" cy="4196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41A0-ABEC-4840-B26A-497509BB8ECC}">
  <sheetPr>
    <pageSetUpPr fitToPage="1"/>
  </sheetPr>
  <dimension ref="A1:K30"/>
  <sheetViews>
    <sheetView tabSelected="1" zoomScale="80" zoomScaleNormal="80" zoomScaleSheetLayoutView="91" zoomScalePageLayoutView="32" workbookViewId="0">
      <selection activeCell="I9" sqref="I9"/>
    </sheetView>
  </sheetViews>
  <sheetFormatPr baseColWidth="10" defaultColWidth="10.85546875" defaultRowHeight="15" x14ac:dyDescent="0.25"/>
  <cols>
    <col min="1" max="2" width="3.42578125" customWidth="1"/>
    <col min="3" max="3" width="27" customWidth="1"/>
    <col min="4" max="4" width="60" customWidth="1"/>
    <col min="5" max="5" width="18" customWidth="1"/>
    <col min="6" max="6" width="21.140625" customWidth="1"/>
    <col min="7" max="7" width="22.5703125" customWidth="1"/>
    <col min="8" max="8" width="23" customWidth="1"/>
    <col min="9" max="9" width="19.85546875" customWidth="1"/>
    <col min="10" max="10" width="30.140625" customWidth="1"/>
    <col min="11" max="11" width="13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x14ac:dyDescent="0.3">
      <c r="A4" s="9"/>
      <c r="B4" s="9"/>
      <c r="C4" s="54"/>
      <c r="D4" s="65" t="s">
        <v>39</v>
      </c>
      <c r="E4" s="65"/>
      <c r="F4" s="65"/>
      <c r="G4" s="65"/>
      <c r="H4" s="65"/>
      <c r="I4" s="54"/>
      <c r="J4" s="9"/>
    </row>
    <row r="5" spans="1:10" ht="18.75" x14ac:dyDescent="0.3">
      <c r="A5" s="9"/>
      <c r="B5" s="9"/>
      <c r="C5" s="10"/>
      <c r="D5" s="10"/>
      <c r="E5" s="10"/>
      <c r="F5" s="10"/>
      <c r="G5" s="10"/>
      <c r="H5" s="10"/>
      <c r="I5" s="10"/>
      <c r="J5" s="9"/>
    </row>
    <row r="6" spans="1:10" ht="27.75" customHeight="1" x14ac:dyDescent="0.3">
      <c r="A6" s="9"/>
      <c r="B6" s="9"/>
      <c r="C6" s="38" t="s">
        <v>0</v>
      </c>
      <c r="D6" s="64"/>
      <c r="E6" s="64"/>
      <c r="F6" s="64"/>
      <c r="G6" s="64"/>
      <c r="H6" s="64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5" x14ac:dyDescent="0.25">
      <c r="A8" s="9"/>
      <c r="B8" s="9"/>
      <c r="C8" s="2" t="s">
        <v>9</v>
      </c>
      <c r="D8" s="2" t="s">
        <v>26</v>
      </c>
      <c r="E8" s="3" t="s">
        <v>25</v>
      </c>
      <c r="F8" s="3" t="s">
        <v>5</v>
      </c>
      <c r="G8" s="11" t="s">
        <v>6</v>
      </c>
      <c r="H8" s="3" t="s">
        <v>7</v>
      </c>
      <c r="I8" s="3" t="s">
        <v>8</v>
      </c>
      <c r="J8" s="9"/>
    </row>
    <row r="9" spans="1:10" ht="66" customHeight="1" x14ac:dyDescent="0.25">
      <c r="A9" s="9"/>
      <c r="B9" s="39"/>
      <c r="C9" s="66" t="s">
        <v>24</v>
      </c>
      <c r="D9" s="53" t="s">
        <v>23</v>
      </c>
      <c r="E9" s="29">
        <v>1</v>
      </c>
      <c r="F9" s="16">
        <v>69120</v>
      </c>
      <c r="G9" s="7">
        <f>E9*F9</f>
        <v>69120</v>
      </c>
      <c r="H9" s="12">
        <v>0</v>
      </c>
      <c r="I9" s="45">
        <f>H9*E9</f>
        <v>0</v>
      </c>
      <c r="J9" s="9"/>
    </row>
    <row r="10" spans="1:10" ht="48" customHeight="1" x14ac:dyDescent="0.25">
      <c r="A10" s="9"/>
      <c r="B10" s="39"/>
      <c r="C10" s="67"/>
      <c r="D10" s="53" t="s">
        <v>22</v>
      </c>
      <c r="E10" s="29">
        <v>1</v>
      </c>
      <c r="F10" s="16">
        <v>23040</v>
      </c>
      <c r="G10" s="7">
        <f>E10*F10</f>
        <v>23040</v>
      </c>
      <c r="H10" s="12">
        <v>0</v>
      </c>
      <c r="I10" s="45">
        <f>H10*E10</f>
        <v>0</v>
      </c>
      <c r="J10" s="9"/>
    </row>
    <row r="11" spans="1:10" ht="65.25" customHeight="1" x14ac:dyDescent="0.25">
      <c r="A11" s="9"/>
      <c r="B11" s="39"/>
      <c r="C11" s="68"/>
      <c r="D11" s="53" t="s">
        <v>21</v>
      </c>
      <c r="E11" s="29">
        <v>10</v>
      </c>
      <c r="F11" s="17">
        <v>6720</v>
      </c>
      <c r="G11" s="7">
        <f>E11*F11</f>
        <v>67200</v>
      </c>
      <c r="H11" s="12">
        <v>0</v>
      </c>
      <c r="I11" s="45">
        <f>H11*E11</f>
        <v>0</v>
      </c>
      <c r="J11" s="9"/>
    </row>
    <row r="12" spans="1:10" ht="21.6" customHeight="1" x14ac:dyDescent="0.25">
      <c r="A12" s="30"/>
      <c r="B12" s="31"/>
      <c r="C12" s="32"/>
      <c r="D12" s="33"/>
      <c r="E12" s="34"/>
      <c r="F12" s="35"/>
      <c r="G12" s="36"/>
      <c r="H12" s="52"/>
      <c r="I12" s="40"/>
      <c r="J12" s="9"/>
    </row>
    <row r="13" spans="1:10" ht="48" customHeight="1" x14ac:dyDescent="0.25">
      <c r="A13" s="9"/>
      <c r="B13" s="37"/>
      <c r="C13" s="69" t="s">
        <v>17</v>
      </c>
      <c r="D13" s="69"/>
      <c r="E13" s="69"/>
      <c r="F13" s="69"/>
      <c r="G13" s="69"/>
      <c r="H13" s="69"/>
      <c r="I13" s="69"/>
      <c r="J13" s="9"/>
    </row>
    <row r="14" spans="1:10" ht="48" customHeight="1" x14ac:dyDescent="0.25">
      <c r="A14" s="9"/>
      <c r="B14" s="37"/>
      <c r="C14" s="69" t="s">
        <v>18</v>
      </c>
      <c r="D14" s="69"/>
      <c r="E14" s="69"/>
      <c r="F14" s="69"/>
      <c r="G14" s="69"/>
      <c r="H14" s="69"/>
      <c r="I14" s="69"/>
      <c r="J14" s="9"/>
    </row>
    <row r="15" spans="1:10" ht="23.25" customHeight="1" x14ac:dyDescent="0.25">
      <c r="A15" s="9"/>
      <c r="B15" s="9"/>
      <c r="C15" s="51"/>
      <c r="D15" s="50"/>
      <c r="E15" s="49"/>
      <c r="F15" s="48"/>
      <c r="G15" s="48"/>
      <c r="H15" s="40"/>
      <c r="I15" s="35"/>
      <c r="J15" s="9"/>
    </row>
    <row r="16" spans="1:10" ht="30" x14ac:dyDescent="0.25">
      <c r="A16" s="9"/>
      <c r="B16" s="9"/>
      <c r="C16" s="55" t="s">
        <v>19</v>
      </c>
      <c r="D16" s="56"/>
      <c r="E16" s="57"/>
      <c r="F16" s="9"/>
      <c r="G16" s="6" t="s">
        <v>2</v>
      </c>
      <c r="H16" s="43">
        <f>SUM(I9:I11)</f>
        <v>0</v>
      </c>
      <c r="I16" s="9"/>
      <c r="J16" s="9"/>
    </row>
    <row r="17" spans="1:11" ht="30" x14ac:dyDescent="0.25">
      <c r="A17" s="9"/>
      <c r="B17" s="9"/>
      <c r="C17" s="58"/>
      <c r="D17" s="59"/>
      <c r="E17" s="60"/>
      <c r="F17" s="9"/>
      <c r="G17" s="6" t="s">
        <v>3</v>
      </c>
      <c r="H17" s="44">
        <f>SUM(H16*1.21)</f>
        <v>0</v>
      </c>
      <c r="I17" s="9"/>
      <c r="J17" s="9"/>
    </row>
    <row r="18" spans="1:11" x14ac:dyDescent="0.25">
      <c r="A18" s="9"/>
      <c r="B18" s="9"/>
      <c r="C18" s="58"/>
      <c r="D18" s="59"/>
      <c r="E18" s="60"/>
      <c r="F18" s="9"/>
      <c r="G18" s="4"/>
      <c r="H18" s="8"/>
      <c r="I18" s="9"/>
      <c r="J18" s="9"/>
    </row>
    <row r="19" spans="1:11" ht="30" x14ac:dyDescent="0.25">
      <c r="A19" s="9"/>
      <c r="B19" s="9"/>
      <c r="C19" s="61"/>
      <c r="D19" s="62"/>
      <c r="E19" s="63"/>
      <c r="F19" s="41"/>
      <c r="G19" s="6" t="s">
        <v>4</v>
      </c>
      <c r="H19" s="7">
        <f>SUM(G9:G11)</f>
        <v>159360</v>
      </c>
      <c r="I19" s="9"/>
      <c r="J19" s="41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5">
      <c r="A21" s="9"/>
      <c r="B21" s="9"/>
      <c r="C21" s="42"/>
      <c r="D21" s="9"/>
      <c r="E21" s="41"/>
      <c r="F21" s="41"/>
      <c r="G21" s="9"/>
      <c r="H21" s="41"/>
      <c r="I21" s="41"/>
      <c r="J21" s="9"/>
    </row>
    <row r="22" spans="1:11" x14ac:dyDescent="0.25">
      <c r="A22" s="9"/>
      <c r="B22" s="9"/>
      <c r="C22" s="9"/>
      <c r="D22" s="9"/>
      <c r="E22" s="41"/>
      <c r="F22" s="41"/>
      <c r="G22" s="9"/>
      <c r="H22" s="41"/>
      <c r="I22" s="9"/>
      <c r="J22" s="9"/>
    </row>
    <row r="23" spans="1:11" x14ac:dyDescent="0.25">
      <c r="E23" s="5"/>
      <c r="H23" s="5"/>
    </row>
    <row r="24" spans="1:11" x14ac:dyDescent="0.25">
      <c r="I24" s="5"/>
    </row>
    <row r="25" spans="1:11" x14ac:dyDescent="0.25">
      <c r="G25" s="13"/>
      <c r="H25" s="15"/>
      <c r="I25" s="5"/>
      <c r="J25" s="4"/>
      <c r="K25" s="5"/>
    </row>
    <row r="26" spans="1:11" x14ac:dyDescent="0.25">
      <c r="H26" s="5"/>
      <c r="I26" s="5"/>
      <c r="J26" s="14"/>
      <c r="K26" s="5"/>
    </row>
    <row r="27" spans="1:11" x14ac:dyDescent="0.25">
      <c r="H27" s="5"/>
    </row>
    <row r="28" spans="1:11" x14ac:dyDescent="0.25">
      <c r="H28" s="5"/>
      <c r="I28" s="5"/>
    </row>
    <row r="29" spans="1:11" x14ac:dyDescent="0.25">
      <c r="H29" s="5"/>
      <c r="I29" s="5"/>
    </row>
    <row r="30" spans="1:11" x14ac:dyDescent="0.25">
      <c r="I30" s="5"/>
    </row>
  </sheetData>
  <sheetProtection algorithmName="SHA-512" hashValue="e8oaK9KPwygJ2Mw40S5CsZBkiTE3ZD4/Cld4ikrK4ksSAt9cfKRkzwkQqtNentiZMiam7CZa8EquRPQqVzG0+Q==" saltValue="rZ/6Q5R03Gor/2fptfzlCg==" spinCount="100000" sheet="1" objects="1" scenarios="1"/>
  <mergeCells count="6">
    <mergeCell ref="C16:E19"/>
    <mergeCell ref="D6:H6"/>
    <mergeCell ref="D4:H4"/>
    <mergeCell ref="C9:C11"/>
    <mergeCell ref="C13:I13"/>
    <mergeCell ref="C14:I14"/>
  </mergeCells>
  <conditionalFormatting sqref="H16">
    <cfRule type="expression" dxfId="15" priority="3">
      <formula>H16&gt;$H$19</formula>
    </cfRule>
  </conditionalFormatting>
  <conditionalFormatting sqref="I9">
    <cfRule type="cellIs" dxfId="1" priority="2" operator="greaterThan">
      <formula>G9</formula>
    </cfRule>
  </conditionalFormatting>
  <conditionalFormatting sqref="I10:I11">
    <cfRule type="cellIs" dxfId="0" priority="1" operator="greaterThan">
      <formula>G10</formula>
    </cfRule>
  </conditionalFormatting>
  <pageMargins left="0.51181102362204722" right="0.905511811023622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DB47-8E7A-4B04-9E2E-FFB06E675553}">
  <sheetPr>
    <pageSetUpPr fitToPage="1"/>
  </sheetPr>
  <dimension ref="A1:K30"/>
  <sheetViews>
    <sheetView zoomScale="80" zoomScaleNormal="80" zoomScaleSheetLayoutView="91" zoomScalePageLayoutView="32" workbookViewId="0">
      <selection activeCell="I10" sqref="I10:I11"/>
    </sheetView>
  </sheetViews>
  <sheetFormatPr baseColWidth="10" defaultColWidth="10.85546875" defaultRowHeight="15" x14ac:dyDescent="0.25"/>
  <cols>
    <col min="1" max="2" width="3.42578125" customWidth="1"/>
    <col min="3" max="3" width="27" customWidth="1"/>
    <col min="4" max="4" width="60" customWidth="1"/>
    <col min="5" max="5" width="18" customWidth="1"/>
    <col min="6" max="6" width="21.140625" customWidth="1"/>
    <col min="7" max="7" width="22.5703125" customWidth="1"/>
    <col min="8" max="8" width="23" customWidth="1"/>
    <col min="9" max="9" width="19.85546875" customWidth="1"/>
    <col min="10" max="10" width="29.28515625" customWidth="1"/>
    <col min="11" max="11" width="13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x14ac:dyDescent="0.3">
      <c r="A4" s="9"/>
      <c r="B4" s="9"/>
      <c r="C4" s="54"/>
      <c r="D4" s="65" t="s">
        <v>39</v>
      </c>
      <c r="E4" s="65"/>
      <c r="F4" s="65"/>
      <c r="G4" s="65"/>
      <c r="H4" s="65"/>
      <c r="I4" s="54"/>
      <c r="J4" s="9"/>
    </row>
    <row r="5" spans="1:10" ht="18.75" x14ac:dyDescent="0.3">
      <c r="A5" s="9"/>
      <c r="B5" s="9"/>
      <c r="C5" s="10"/>
      <c r="D5" s="10"/>
      <c r="E5" s="10"/>
      <c r="F5" s="10"/>
      <c r="G5" s="10"/>
      <c r="H5" s="10"/>
      <c r="I5" s="10"/>
      <c r="J5" s="9"/>
    </row>
    <row r="6" spans="1:10" ht="27.75" customHeight="1" x14ac:dyDescent="0.3">
      <c r="A6" s="9"/>
      <c r="B6" s="9"/>
      <c r="C6" s="38" t="s">
        <v>0</v>
      </c>
      <c r="D6" s="64"/>
      <c r="E6" s="64"/>
      <c r="F6" s="64"/>
      <c r="G6" s="64"/>
      <c r="H6" s="64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5" x14ac:dyDescent="0.25">
      <c r="A8" s="9"/>
      <c r="B8" s="9"/>
      <c r="C8" s="2" t="s">
        <v>10</v>
      </c>
      <c r="D8" s="2" t="s">
        <v>26</v>
      </c>
      <c r="E8" s="3" t="s">
        <v>25</v>
      </c>
      <c r="F8" s="3" t="s">
        <v>5</v>
      </c>
      <c r="G8" s="11" t="s">
        <v>6</v>
      </c>
      <c r="H8" s="3" t="s">
        <v>7</v>
      </c>
      <c r="I8" s="3" t="s">
        <v>8</v>
      </c>
      <c r="J8" s="9"/>
    </row>
    <row r="9" spans="1:10" ht="66" customHeight="1" x14ac:dyDescent="0.25">
      <c r="A9" s="9"/>
      <c r="B9" s="39"/>
      <c r="C9" s="66" t="s">
        <v>27</v>
      </c>
      <c r="D9" s="53" t="s">
        <v>23</v>
      </c>
      <c r="E9" s="29">
        <v>1</v>
      </c>
      <c r="F9" s="16">
        <v>80640</v>
      </c>
      <c r="G9" s="7">
        <f>E9*F9</f>
        <v>80640</v>
      </c>
      <c r="H9" s="12">
        <v>0</v>
      </c>
      <c r="I9" s="45">
        <f>H9*E9</f>
        <v>0</v>
      </c>
      <c r="J9" s="9"/>
    </row>
    <row r="10" spans="1:10" ht="48" customHeight="1" x14ac:dyDescent="0.25">
      <c r="A10" s="9"/>
      <c r="B10" s="39"/>
      <c r="C10" s="67"/>
      <c r="D10" s="53" t="s">
        <v>22</v>
      </c>
      <c r="E10" s="29">
        <v>1</v>
      </c>
      <c r="F10" s="16">
        <v>34560</v>
      </c>
      <c r="G10" s="7">
        <f>E10*F10</f>
        <v>34560</v>
      </c>
      <c r="H10" s="12">
        <v>0</v>
      </c>
      <c r="I10" s="45">
        <f>H10*E10</f>
        <v>0</v>
      </c>
      <c r="J10" s="9"/>
    </row>
    <row r="11" spans="1:10" ht="65.25" customHeight="1" x14ac:dyDescent="0.25">
      <c r="A11" s="9"/>
      <c r="B11" s="39"/>
      <c r="C11" s="68"/>
      <c r="D11" s="53" t="s">
        <v>21</v>
      </c>
      <c r="E11" s="29">
        <v>5</v>
      </c>
      <c r="F11" s="17">
        <v>14400</v>
      </c>
      <c r="G11" s="7">
        <f>E11*F11</f>
        <v>72000</v>
      </c>
      <c r="H11" s="12">
        <v>0</v>
      </c>
      <c r="I11" s="45">
        <f>H11*E11</f>
        <v>0</v>
      </c>
      <c r="J11" s="9"/>
    </row>
    <row r="12" spans="1:10" ht="21.6" customHeight="1" x14ac:dyDescent="0.25">
      <c r="A12" s="30"/>
      <c r="B12" s="31"/>
      <c r="C12" s="32"/>
      <c r="D12" s="33"/>
      <c r="E12" s="34"/>
      <c r="F12" s="35"/>
      <c r="G12" s="36"/>
      <c r="H12" s="52"/>
      <c r="I12" s="40"/>
      <c r="J12" s="9"/>
    </row>
    <row r="13" spans="1:10" ht="48" customHeight="1" x14ac:dyDescent="0.25">
      <c r="A13" s="9"/>
      <c r="B13" s="37"/>
      <c r="C13" s="69" t="s">
        <v>17</v>
      </c>
      <c r="D13" s="69"/>
      <c r="E13" s="69"/>
      <c r="F13" s="69"/>
      <c r="G13" s="69"/>
      <c r="H13" s="69"/>
      <c r="I13" s="69"/>
      <c r="J13" s="9"/>
    </row>
    <row r="14" spans="1:10" ht="48" customHeight="1" x14ac:dyDescent="0.25">
      <c r="A14" s="9"/>
      <c r="B14" s="37"/>
      <c r="C14" s="69" t="s">
        <v>18</v>
      </c>
      <c r="D14" s="69"/>
      <c r="E14" s="69"/>
      <c r="F14" s="69"/>
      <c r="G14" s="69"/>
      <c r="H14" s="69"/>
      <c r="I14" s="69"/>
      <c r="J14" s="9"/>
    </row>
    <row r="15" spans="1:10" ht="23.25" customHeight="1" x14ac:dyDescent="0.25">
      <c r="A15" s="9"/>
      <c r="B15" s="9"/>
      <c r="C15" s="51"/>
      <c r="D15" s="50"/>
      <c r="E15" s="49"/>
      <c r="F15" s="48"/>
      <c r="G15" s="48"/>
      <c r="H15" s="40"/>
      <c r="I15" s="35"/>
      <c r="J15" s="9"/>
    </row>
    <row r="16" spans="1:10" ht="30" x14ac:dyDescent="0.25">
      <c r="A16" s="9"/>
      <c r="B16" s="9"/>
      <c r="C16" s="55" t="s">
        <v>19</v>
      </c>
      <c r="D16" s="56"/>
      <c r="E16" s="57"/>
      <c r="F16" s="9"/>
      <c r="G16" s="6" t="s">
        <v>2</v>
      </c>
      <c r="H16" s="43">
        <f>SUM(I9:I11)</f>
        <v>0</v>
      </c>
      <c r="I16" s="9"/>
      <c r="J16" s="9"/>
    </row>
    <row r="17" spans="1:11" ht="30" x14ac:dyDescent="0.25">
      <c r="A17" s="9"/>
      <c r="B17" s="9"/>
      <c r="C17" s="58"/>
      <c r="D17" s="59"/>
      <c r="E17" s="60"/>
      <c r="F17" s="9"/>
      <c r="G17" s="6" t="s">
        <v>3</v>
      </c>
      <c r="H17" s="44">
        <f>SUM(H16*1.21)</f>
        <v>0</v>
      </c>
      <c r="I17" s="9"/>
      <c r="J17" s="9"/>
    </row>
    <row r="18" spans="1:11" x14ac:dyDescent="0.25">
      <c r="A18" s="9"/>
      <c r="B18" s="9"/>
      <c r="C18" s="58"/>
      <c r="D18" s="59"/>
      <c r="E18" s="60"/>
      <c r="F18" s="9"/>
      <c r="G18" s="4"/>
      <c r="H18" s="8"/>
      <c r="I18" s="9"/>
      <c r="J18" s="9"/>
    </row>
    <row r="19" spans="1:11" ht="30" x14ac:dyDescent="0.25">
      <c r="A19" s="9"/>
      <c r="B19" s="9"/>
      <c r="C19" s="61"/>
      <c r="D19" s="62"/>
      <c r="E19" s="63"/>
      <c r="F19" s="41"/>
      <c r="G19" s="6" t="s">
        <v>4</v>
      </c>
      <c r="H19" s="7">
        <f>SUM(G9:G11)</f>
        <v>187200</v>
      </c>
      <c r="I19" s="9"/>
      <c r="J19" s="41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41"/>
    </row>
    <row r="21" spans="1:11" x14ac:dyDescent="0.25">
      <c r="A21" s="9"/>
      <c r="B21" s="9"/>
      <c r="C21" s="42"/>
      <c r="D21" s="9"/>
      <c r="E21" s="41"/>
      <c r="F21" s="41"/>
      <c r="G21" s="9"/>
      <c r="H21" s="41"/>
      <c r="I21" s="41"/>
      <c r="J21" s="9"/>
    </row>
    <row r="22" spans="1:11" x14ac:dyDescent="0.25">
      <c r="A22" s="9"/>
      <c r="B22" s="9"/>
      <c r="C22" s="9"/>
      <c r="D22" s="9"/>
      <c r="E22" s="41"/>
      <c r="F22" s="41"/>
      <c r="G22" s="9"/>
      <c r="H22" s="41"/>
      <c r="I22" s="9"/>
      <c r="J22" s="9"/>
    </row>
    <row r="23" spans="1:11" x14ac:dyDescent="0.25">
      <c r="E23" s="5"/>
      <c r="H23" s="5"/>
    </row>
    <row r="24" spans="1:11" x14ac:dyDescent="0.25">
      <c r="I24" s="5"/>
    </row>
    <row r="25" spans="1:11" x14ac:dyDescent="0.25">
      <c r="G25" s="13"/>
      <c r="H25" s="15"/>
      <c r="I25" s="5"/>
      <c r="J25" s="4"/>
      <c r="K25" s="5"/>
    </row>
    <row r="26" spans="1:11" x14ac:dyDescent="0.25">
      <c r="H26" s="5"/>
      <c r="I26" s="5"/>
      <c r="J26" s="14"/>
      <c r="K26" s="5"/>
    </row>
    <row r="27" spans="1:11" x14ac:dyDescent="0.25">
      <c r="H27" s="5"/>
    </row>
    <row r="28" spans="1:11" x14ac:dyDescent="0.25">
      <c r="H28" s="5"/>
      <c r="I28" s="5"/>
    </row>
    <row r="29" spans="1:11" x14ac:dyDescent="0.25">
      <c r="H29" s="5"/>
      <c r="I29" s="5"/>
    </row>
    <row r="30" spans="1:11" x14ac:dyDescent="0.25">
      <c r="I30" s="5"/>
    </row>
  </sheetData>
  <sheetProtection algorithmName="SHA-512" hashValue="U5eDEnwlZbbCNCx3pEENSYMiJ92tiJLCX3hfw1FQVGVA79BpYbMST5yHo+yQxR1SoBtomrM51kLjoyAG0xTL6w==" saltValue="o5WzzSE4zvguq+V8MUwLLQ==" spinCount="100000" sheet="1" objects="1" scenarios="1"/>
  <mergeCells count="6">
    <mergeCell ref="C16:E19"/>
    <mergeCell ref="D4:H4"/>
    <mergeCell ref="D6:H6"/>
    <mergeCell ref="C9:C11"/>
    <mergeCell ref="C13:I13"/>
    <mergeCell ref="C14:I14"/>
  </mergeCells>
  <conditionalFormatting sqref="H16">
    <cfRule type="expression" dxfId="14" priority="3">
      <formula>H16&gt;$H$19</formula>
    </cfRule>
  </conditionalFormatting>
  <conditionalFormatting sqref="I9">
    <cfRule type="cellIs" dxfId="3" priority="2" operator="greaterThan">
      <formula>G9</formula>
    </cfRule>
  </conditionalFormatting>
  <conditionalFormatting sqref="I10:I11">
    <cfRule type="cellIs" dxfId="2" priority="1" operator="greaterThan">
      <formula>G10</formula>
    </cfRule>
  </conditionalFormatting>
  <pageMargins left="0.51181102362204722" right="0.905511811023622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19B-B54D-402A-9D24-ADAF2F2BA2C4}">
  <sheetPr>
    <pageSetUpPr fitToPage="1"/>
  </sheetPr>
  <dimension ref="A1:K30"/>
  <sheetViews>
    <sheetView topLeftCell="C1" zoomScale="70" zoomScaleNormal="70" zoomScaleSheetLayoutView="91" zoomScalePageLayoutView="32" workbookViewId="0">
      <selection activeCell="I11" sqref="I11"/>
    </sheetView>
  </sheetViews>
  <sheetFormatPr baseColWidth="10" defaultColWidth="10.85546875" defaultRowHeight="15" x14ac:dyDescent="0.25"/>
  <cols>
    <col min="1" max="2" width="3.42578125" customWidth="1"/>
    <col min="3" max="3" width="27" customWidth="1"/>
    <col min="4" max="4" width="60" customWidth="1"/>
    <col min="5" max="5" width="18" customWidth="1"/>
    <col min="6" max="6" width="21.140625" customWidth="1"/>
    <col min="7" max="7" width="22.5703125" customWidth="1"/>
    <col min="8" max="8" width="23" customWidth="1"/>
    <col min="9" max="9" width="19.85546875" customWidth="1"/>
    <col min="10" max="10" width="12.85546875" bestFit="1" customWidth="1"/>
    <col min="11" max="11" width="13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x14ac:dyDescent="0.3">
      <c r="A4" s="9"/>
      <c r="B4" s="9"/>
      <c r="C4" s="54"/>
      <c r="D4" s="65" t="s">
        <v>39</v>
      </c>
      <c r="E4" s="65"/>
      <c r="F4" s="65"/>
      <c r="G4" s="65"/>
      <c r="H4" s="65"/>
      <c r="I4" s="54"/>
      <c r="J4" s="9"/>
    </row>
    <row r="5" spans="1:10" ht="18.75" x14ac:dyDescent="0.3">
      <c r="A5" s="9"/>
      <c r="B5" s="9"/>
      <c r="C5" s="10"/>
      <c r="D5" s="10"/>
      <c r="E5" s="10"/>
      <c r="F5" s="10"/>
      <c r="G5" s="10"/>
      <c r="H5" s="10"/>
      <c r="I5" s="10"/>
      <c r="J5" s="9"/>
    </row>
    <row r="6" spans="1:10" ht="27.75" customHeight="1" x14ac:dyDescent="0.3">
      <c r="A6" s="9"/>
      <c r="B6" s="9"/>
      <c r="C6" s="38" t="s">
        <v>0</v>
      </c>
      <c r="D6" s="64"/>
      <c r="E6" s="64"/>
      <c r="F6" s="64"/>
      <c r="G6" s="64"/>
      <c r="H6" s="64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4.25" customHeight="1" x14ac:dyDescent="0.25">
      <c r="A8" s="9"/>
      <c r="B8" s="9"/>
      <c r="C8" s="2" t="s">
        <v>28</v>
      </c>
      <c r="D8" s="2" t="s">
        <v>26</v>
      </c>
      <c r="E8" s="3" t="s">
        <v>25</v>
      </c>
      <c r="F8" s="3" t="s">
        <v>5</v>
      </c>
      <c r="G8" s="11" t="s">
        <v>6</v>
      </c>
      <c r="H8" s="3" t="s">
        <v>7</v>
      </c>
      <c r="I8" s="3" t="s">
        <v>8</v>
      </c>
      <c r="J8" s="9"/>
    </row>
    <row r="9" spans="1:10" ht="66" hidden="1" customHeight="1" x14ac:dyDescent="0.25">
      <c r="A9" s="9"/>
      <c r="B9" s="39"/>
      <c r="C9" s="66" t="s">
        <v>29</v>
      </c>
      <c r="D9" s="53"/>
      <c r="E9" s="29"/>
      <c r="F9" s="16"/>
      <c r="G9" s="7"/>
      <c r="H9" s="12"/>
      <c r="I9" s="45"/>
      <c r="J9" s="9"/>
    </row>
    <row r="10" spans="1:10" ht="48" customHeight="1" x14ac:dyDescent="0.25">
      <c r="A10" s="9"/>
      <c r="B10" s="39"/>
      <c r="C10" s="67"/>
      <c r="D10" s="53" t="s">
        <v>40</v>
      </c>
      <c r="E10" s="29">
        <v>1</v>
      </c>
      <c r="F10" s="16">
        <v>28800</v>
      </c>
      <c r="G10" s="7">
        <f>E10*F10</f>
        <v>28800</v>
      </c>
      <c r="H10" s="12">
        <v>0</v>
      </c>
      <c r="I10" s="45">
        <f>H10*E10</f>
        <v>0</v>
      </c>
      <c r="J10" s="9"/>
    </row>
    <row r="11" spans="1:10" ht="65.25" customHeight="1" x14ac:dyDescent="0.25">
      <c r="A11" s="9"/>
      <c r="B11" s="39"/>
      <c r="C11" s="68"/>
      <c r="D11" s="53" t="s">
        <v>41</v>
      </c>
      <c r="E11" s="29">
        <v>3</v>
      </c>
      <c r="F11" s="17">
        <v>7680</v>
      </c>
      <c r="G11" s="7">
        <f>E11*F11</f>
        <v>23040</v>
      </c>
      <c r="H11" s="12">
        <v>0</v>
      </c>
      <c r="I11" s="45">
        <f>H11*E11</f>
        <v>0</v>
      </c>
      <c r="J11" s="9"/>
    </row>
    <row r="12" spans="1:10" ht="21.6" customHeight="1" x14ac:dyDescent="0.25">
      <c r="A12" s="30"/>
      <c r="B12" s="31"/>
      <c r="C12" s="32"/>
      <c r="D12" s="33"/>
      <c r="E12" s="34"/>
      <c r="F12" s="35"/>
      <c r="G12" s="36"/>
      <c r="H12" s="52"/>
      <c r="I12" s="40"/>
      <c r="J12" s="9"/>
    </row>
    <row r="13" spans="1:10" ht="48" customHeight="1" x14ac:dyDescent="0.25">
      <c r="A13" s="9"/>
      <c r="B13" s="37"/>
      <c r="C13" s="69" t="s">
        <v>17</v>
      </c>
      <c r="D13" s="69"/>
      <c r="E13" s="69"/>
      <c r="F13" s="69"/>
      <c r="G13" s="69"/>
      <c r="H13" s="69"/>
      <c r="I13" s="69"/>
      <c r="J13" s="9"/>
    </row>
    <row r="14" spans="1:10" ht="48" customHeight="1" x14ac:dyDescent="0.25">
      <c r="A14" s="9"/>
      <c r="B14" s="37"/>
      <c r="C14" s="69" t="s">
        <v>18</v>
      </c>
      <c r="D14" s="69"/>
      <c r="E14" s="69"/>
      <c r="F14" s="69"/>
      <c r="G14" s="69"/>
      <c r="H14" s="69"/>
      <c r="I14" s="69"/>
      <c r="J14" s="9"/>
    </row>
    <row r="15" spans="1:10" ht="23.25" customHeight="1" x14ac:dyDescent="0.25">
      <c r="A15" s="9"/>
      <c r="B15" s="9"/>
      <c r="C15" s="51"/>
      <c r="D15" s="50"/>
      <c r="E15" s="49"/>
      <c r="F15" s="48"/>
      <c r="G15" s="48"/>
      <c r="H15" s="40"/>
      <c r="I15" s="35"/>
      <c r="J15" s="9"/>
    </row>
    <row r="16" spans="1:10" ht="30" x14ac:dyDescent="0.25">
      <c r="A16" s="9"/>
      <c r="B16" s="9"/>
      <c r="C16" s="55" t="s">
        <v>19</v>
      </c>
      <c r="D16" s="56"/>
      <c r="E16" s="57"/>
      <c r="F16" s="9"/>
      <c r="G16" s="6" t="s">
        <v>2</v>
      </c>
      <c r="H16" s="43">
        <f>SUM(I9:I11)</f>
        <v>0</v>
      </c>
      <c r="I16" s="9"/>
      <c r="J16" s="9"/>
    </row>
    <row r="17" spans="1:11" ht="30" x14ac:dyDescent="0.25">
      <c r="A17" s="9"/>
      <c r="B17" s="9"/>
      <c r="C17" s="58"/>
      <c r="D17" s="59"/>
      <c r="E17" s="60"/>
      <c r="F17" s="9"/>
      <c r="G17" s="6" t="s">
        <v>3</v>
      </c>
      <c r="H17" s="44">
        <f>SUM(H16*1.21)</f>
        <v>0</v>
      </c>
      <c r="I17" s="9"/>
      <c r="J17" s="9"/>
    </row>
    <row r="18" spans="1:11" x14ac:dyDescent="0.25">
      <c r="A18" s="9"/>
      <c r="B18" s="9"/>
      <c r="C18" s="58"/>
      <c r="D18" s="59"/>
      <c r="E18" s="60"/>
      <c r="F18" s="9"/>
      <c r="G18" s="4"/>
      <c r="H18" s="8"/>
      <c r="I18" s="9"/>
      <c r="J18" s="9"/>
    </row>
    <row r="19" spans="1:11" ht="30" x14ac:dyDescent="0.25">
      <c r="A19" s="9"/>
      <c r="B19" s="9"/>
      <c r="C19" s="61"/>
      <c r="D19" s="62"/>
      <c r="E19" s="63"/>
      <c r="F19" s="41"/>
      <c r="G19" s="6" t="s">
        <v>4</v>
      </c>
      <c r="H19" s="7">
        <f>SUM(G9:G11)</f>
        <v>51840</v>
      </c>
      <c r="I19" s="9"/>
      <c r="J19" s="41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5">
      <c r="A21" s="9"/>
      <c r="B21" s="9"/>
      <c r="C21" s="42"/>
      <c r="D21" s="9"/>
      <c r="E21" s="41"/>
      <c r="F21" s="41"/>
      <c r="G21" s="9"/>
      <c r="H21" s="41"/>
      <c r="I21" s="41"/>
      <c r="J21" s="9"/>
    </row>
    <row r="22" spans="1:11" x14ac:dyDescent="0.25">
      <c r="A22" s="9"/>
      <c r="B22" s="9"/>
      <c r="C22" s="9"/>
      <c r="D22" s="9"/>
      <c r="E22" s="41"/>
      <c r="F22" s="41"/>
      <c r="G22" s="9"/>
      <c r="H22" s="41"/>
      <c r="I22" s="9"/>
      <c r="J22" s="9"/>
    </row>
    <row r="23" spans="1:11" x14ac:dyDescent="0.25">
      <c r="E23" s="5"/>
      <c r="H23" s="5"/>
    </row>
    <row r="24" spans="1:11" x14ac:dyDescent="0.25">
      <c r="I24" s="5"/>
    </row>
    <row r="25" spans="1:11" x14ac:dyDescent="0.25">
      <c r="G25" s="13"/>
      <c r="H25" s="15"/>
      <c r="I25" s="5"/>
      <c r="J25" s="4"/>
      <c r="K25" s="5"/>
    </row>
    <row r="26" spans="1:11" x14ac:dyDescent="0.25">
      <c r="H26" s="5"/>
      <c r="I26" s="5"/>
      <c r="J26" s="14"/>
      <c r="K26" s="5"/>
    </row>
    <row r="27" spans="1:11" x14ac:dyDescent="0.25">
      <c r="H27" s="5"/>
    </row>
    <row r="28" spans="1:11" x14ac:dyDescent="0.25">
      <c r="H28" s="5"/>
      <c r="I28" s="5"/>
    </row>
    <row r="29" spans="1:11" x14ac:dyDescent="0.25">
      <c r="H29" s="5"/>
      <c r="I29" s="5"/>
    </row>
    <row r="30" spans="1:11" x14ac:dyDescent="0.25">
      <c r="I30" s="5"/>
    </row>
  </sheetData>
  <sheetProtection algorithmName="SHA-512" hashValue="jMz1kOk3YimSEnIjP7oj1uJakeWgFl0Cwl0SFOZAKJlu7NO3WGdzgOew2k3D9azBCkywQMe2OSegMM65hzOjVQ==" saltValue="877bDzE895Pk7+hcs3a3og==" spinCount="100000" sheet="1" objects="1" scenarios="1"/>
  <mergeCells count="6">
    <mergeCell ref="C16:E19"/>
    <mergeCell ref="D4:H4"/>
    <mergeCell ref="D6:H6"/>
    <mergeCell ref="C9:C11"/>
    <mergeCell ref="C13:I13"/>
    <mergeCell ref="C14:I14"/>
  </mergeCells>
  <conditionalFormatting sqref="H16">
    <cfRule type="expression" dxfId="13" priority="3">
      <formula>H16&gt;$H$19</formula>
    </cfRule>
  </conditionalFormatting>
  <conditionalFormatting sqref="I10">
    <cfRule type="cellIs" dxfId="5" priority="2" operator="greaterThan">
      <formula>G10</formula>
    </cfRule>
  </conditionalFormatting>
  <conditionalFormatting sqref="I11">
    <cfRule type="cellIs" dxfId="4" priority="1" operator="greaterThan">
      <formula>G11</formula>
    </cfRule>
  </conditionalFormatting>
  <pageMargins left="0.51181102362204722" right="0.905511811023622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AB28-1233-462C-98D7-6F1C165FF48E}">
  <sheetPr>
    <pageSetUpPr fitToPage="1"/>
  </sheetPr>
  <dimension ref="A1:K30"/>
  <sheetViews>
    <sheetView zoomScale="80" zoomScaleNormal="80" zoomScaleSheetLayoutView="91" zoomScalePageLayoutView="32" workbookViewId="0">
      <selection activeCell="I10" sqref="I10:I11"/>
    </sheetView>
  </sheetViews>
  <sheetFormatPr baseColWidth="10" defaultColWidth="10.85546875" defaultRowHeight="15" x14ac:dyDescent="0.25"/>
  <cols>
    <col min="1" max="2" width="3.42578125" customWidth="1"/>
    <col min="3" max="3" width="27" customWidth="1"/>
    <col min="4" max="4" width="60" customWidth="1"/>
    <col min="5" max="5" width="18" customWidth="1"/>
    <col min="6" max="6" width="21.140625" customWidth="1"/>
    <col min="7" max="7" width="22.5703125" customWidth="1"/>
    <col min="8" max="8" width="23" customWidth="1"/>
    <col min="9" max="9" width="19.85546875" customWidth="1"/>
    <col min="11" max="11" width="13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x14ac:dyDescent="0.3">
      <c r="A4" s="9"/>
      <c r="B4" s="9"/>
      <c r="C4" s="54"/>
      <c r="D4" s="65" t="s">
        <v>39</v>
      </c>
      <c r="E4" s="65"/>
      <c r="F4" s="65"/>
      <c r="G4" s="65"/>
      <c r="H4" s="65"/>
      <c r="I4" s="54"/>
      <c r="J4" s="9"/>
    </row>
    <row r="5" spans="1:10" ht="18.75" x14ac:dyDescent="0.3">
      <c r="A5" s="9"/>
      <c r="B5" s="9"/>
      <c r="C5" s="10"/>
      <c r="D5" s="10"/>
      <c r="E5" s="10"/>
      <c r="F5" s="10"/>
      <c r="G5" s="10"/>
      <c r="H5" s="10"/>
      <c r="I5" s="10"/>
      <c r="J5" s="9"/>
    </row>
    <row r="6" spans="1:10" ht="27.75" customHeight="1" x14ac:dyDescent="0.3">
      <c r="A6" s="9"/>
      <c r="B6" s="9"/>
      <c r="C6" s="38" t="s">
        <v>0</v>
      </c>
      <c r="D6" s="64"/>
      <c r="E6" s="64"/>
      <c r="F6" s="64"/>
      <c r="G6" s="64"/>
      <c r="H6" s="64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5" x14ac:dyDescent="0.25">
      <c r="A8" s="9"/>
      <c r="B8" s="9"/>
      <c r="C8" s="2" t="s">
        <v>30</v>
      </c>
      <c r="D8" s="2" t="s">
        <v>26</v>
      </c>
      <c r="E8" s="3" t="s">
        <v>25</v>
      </c>
      <c r="F8" s="3" t="s">
        <v>5</v>
      </c>
      <c r="G8" s="11" t="s">
        <v>6</v>
      </c>
      <c r="H8" s="3" t="s">
        <v>7</v>
      </c>
      <c r="I8" s="3" t="s">
        <v>8</v>
      </c>
      <c r="J8" s="9"/>
    </row>
    <row r="9" spans="1:10" ht="66" customHeight="1" x14ac:dyDescent="0.25">
      <c r="A9" s="9"/>
      <c r="B9" s="39"/>
      <c r="C9" s="66" t="s">
        <v>31</v>
      </c>
      <c r="D9" s="53" t="s">
        <v>23</v>
      </c>
      <c r="E9" s="29">
        <v>1</v>
      </c>
      <c r="F9" s="16">
        <v>19200</v>
      </c>
      <c r="G9" s="7">
        <f>E9*F9</f>
        <v>19200</v>
      </c>
      <c r="H9" s="12">
        <v>0</v>
      </c>
      <c r="I9" s="45">
        <f>H9*E9</f>
        <v>0</v>
      </c>
      <c r="J9" s="9"/>
    </row>
    <row r="10" spans="1:10" ht="48" customHeight="1" x14ac:dyDescent="0.25">
      <c r="A10" s="9"/>
      <c r="B10" s="39"/>
      <c r="C10" s="67"/>
      <c r="D10" s="53" t="s">
        <v>22</v>
      </c>
      <c r="E10" s="29">
        <v>1</v>
      </c>
      <c r="F10" s="16">
        <v>9600</v>
      </c>
      <c r="G10" s="7">
        <f>E10*F10</f>
        <v>9600</v>
      </c>
      <c r="H10" s="12">
        <v>0</v>
      </c>
      <c r="I10" s="45">
        <f>H10*E10</f>
        <v>0</v>
      </c>
      <c r="J10" s="9"/>
    </row>
    <row r="11" spans="1:10" ht="65.25" customHeight="1" x14ac:dyDescent="0.25">
      <c r="A11" s="9"/>
      <c r="B11" s="39"/>
      <c r="C11" s="68"/>
      <c r="D11" s="53" t="s">
        <v>21</v>
      </c>
      <c r="E11" s="29">
        <v>3</v>
      </c>
      <c r="F11" s="17">
        <v>4800</v>
      </c>
      <c r="G11" s="7">
        <f>E11*F11</f>
        <v>14400</v>
      </c>
      <c r="H11" s="12">
        <v>0</v>
      </c>
      <c r="I11" s="45">
        <f>H11*E11</f>
        <v>0</v>
      </c>
      <c r="J11" s="9"/>
    </row>
    <row r="12" spans="1:10" ht="21.6" customHeight="1" x14ac:dyDescent="0.25">
      <c r="A12" s="30"/>
      <c r="B12" s="31"/>
      <c r="C12" s="32"/>
      <c r="D12" s="33"/>
      <c r="E12" s="34"/>
      <c r="F12" s="35"/>
      <c r="G12" s="36"/>
      <c r="H12" s="52"/>
      <c r="I12" s="40"/>
      <c r="J12" s="9"/>
    </row>
    <row r="13" spans="1:10" ht="48" customHeight="1" x14ac:dyDescent="0.25">
      <c r="A13" s="9"/>
      <c r="B13" s="37"/>
      <c r="C13" s="69" t="s">
        <v>17</v>
      </c>
      <c r="D13" s="69"/>
      <c r="E13" s="69"/>
      <c r="F13" s="69"/>
      <c r="G13" s="69"/>
      <c r="H13" s="69"/>
      <c r="I13" s="69"/>
      <c r="J13" s="9"/>
    </row>
    <row r="14" spans="1:10" ht="48" customHeight="1" x14ac:dyDescent="0.25">
      <c r="A14" s="9"/>
      <c r="B14" s="37"/>
      <c r="C14" s="69" t="s">
        <v>18</v>
      </c>
      <c r="D14" s="69"/>
      <c r="E14" s="69"/>
      <c r="F14" s="69"/>
      <c r="G14" s="69"/>
      <c r="H14" s="69"/>
      <c r="I14" s="69"/>
      <c r="J14" s="9"/>
    </row>
    <row r="15" spans="1:10" ht="23.25" customHeight="1" x14ac:dyDescent="0.25">
      <c r="A15" s="9"/>
      <c r="B15" s="9"/>
      <c r="C15" s="51"/>
      <c r="D15" s="50"/>
      <c r="E15" s="49"/>
      <c r="F15" s="48"/>
      <c r="G15" s="48"/>
      <c r="H15" s="40"/>
      <c r="I15" s="35"/>
      <c r="J15" s="9"/>
    </row>
    <row r="16" spans="1:10" ht="30" x14ac:dyDescent="0.25">
      <c r="A16" s="9"/>
      <c r="B16" s="9"/>
      <c r="C16" s="55" t="s">
        <v>19</v>
      </c>
      <c r="D16" s="56"/>
      <c r="E16" s="57"/>
      <c r="F16" s="9"/>
      <c r="G16" s="6" t="s">
        <v>2</v>
      </c>
      <c r="H16" s="43">
        <f>SUM(I9:I11)</f>
        <v>0</v>
      </c>
      <c r="I16" s="9"/>
      <c r="J16" s="9"/>
    </row>
    <row r="17" spans="1:11" ht="30" x14ac:dyDescent="0.25">
      <c r="A17" s="9"/>
      <c r="B17" s="9"/>
      <c r="C17" s="58"/>
      <c r="D17" s="59"/>
      <c r="E17" s="60"/>
      <c r="F17" s="9"/>
      <c r="G17" s="6" t="s">
        <v>3</v>
      </c>
      <c r="H17" s="44">
        <f>SUM(H16*1.21)</f>
        <v>0</v>
      </c>
      <c r="I17" s="9"/>
      <c r="J17" s="9"/>
    </row>
    <row r="18" spans="1:11" x14ac:dyDescent="0.25">
      <c r="A18" s="9"/>
      <c r="B18" s="9"/>
      <c r="C18" s="58"/>
      <c r="D18" s="59"/>
      <c r="E18" s="60"/>
      <c r="F18" s="9"/>
      <c r="G18" s="4"/>
      <c r="H18" s="8"/>
      <c r="I18" s="9"/>
      <c r="J18" s="9"/>
    </row>
    <row r="19" spans="1:11" ht="30" x14ac:dyDescent="0.25">
      <c r="A19" s="9"/>
      <c r="B19" s="9"/>
      <c r="C19" s="61"/>
      <c r="D19" s="62"/>
      <c r="E19" s="63"/>
      <c r="F19" s="41"/>
      <c r="G19" s="6" t="s">
        <v>4</v>
      </c>
      <c r="H19" s="7">
        <f>SUM(G9:G11)</f>
        <v>43200</v>
      </c>
      <c r="I19" s="9"/>
      <c r="J19" s="41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5">
      <c r="A21" s="9"/>
      <c r="B21" s="9"/>
      <c r="C21" s="42"/>
      <c r="D21" s="9"/>
      <c r="E21" s="41"/>
      <c r="F21" s="41"/>
      <c r="G21" s="9"/>
      <c r="H21" s="41"/>
      <c r="I21" s="41"/>
      <c r="J21" s="9"/>
    </row>
    <row r="22" spans="1:11" x14ac:dyDescent="0.25">
      <c r="A22" s="9"/>
      <c r="B22" s="9"/>
      <c r="C22" s="9"/>
      <c r="D22" s="9"/>
      <c r="E22" s="41"/>
      <c r="F22" s="41"/>
      <c r="G22" s="9"/>
      <c r="H22" s="41"/>
      <c r="I22" s="9"/>
      <c r="J22" s="9"/>
    </row>
    <row r="23" spans="1:11" x14ac:dyDescent="0.25">
      <c r="E23" s="5"/>
      <c r="H23" s="5"/>
    </row>
    <row r="24" spans="1:11" x14ac:dyDescent="0.25">
      <c r="I24" s="5"/>
    </row>
    <row r="25" spans="1:11" x14ac:dyDescent="0.25">
      <c r="G25" s="13"/>
      <c r="H25" s="15"/>
      <c r="I25" s="5"/>
      <c r="J25" s="4"/>
      <c r="K25" s="5"/>
    </row>
    <row r="26" spans="1:11" x14ac:dyDescent="0.25">
      <c r="H26" s="5"/>
      <c r="I26" s="5"/>
      <c r="J26" s="14"/>
      <c r="K26" s="5"/>
    </row>
    <row r="27" spans="1:11" x14ac:dyDescent="0.25">
      <c r="H27" s="5"/>
    </row>
    <row r="28" spans="1:11" x14ac:dyDescent="0.25">
      <c r="H28" s="5"/>
      <c r="I28" s="5"/>
    </row>
    <row r="29" spans="1:11" x14ac:dyDescent="0.25">
      <c r="H29" s="5"/>
      <c r="I29" s="5"/>
    </row>
    <row r="30" spans="1:11" x14ac:dyDescent="0.25">
      <c r="I30" s="5"/>
    </row>
  </sheetData>
  <sheetProtection algorithmName="SHA-512" hashValue="c2aNf8uvaVB2QAJoel4W4SG3wB2XQFd87YM5QsZZgFiTLt6yE3voB8gKc1GLTja+4Pzr40FEjtGf5swW9CGLKw==" saltValue="h/cF6m8JbR91KUuWjJl4aw==" spinCount="100000" sheet="1" objects="1" scenarios="1"/>
  <mergeCells count="6">
    <mergeCell ref="C16:E19"/>
    <mergeCell ref="D4:H4"/>
    <mergeCell ref="D6:H6"/>
    <mergeCell ref="C9:C11"/>
    <mergeCell ref="C13:I13"/>
    <mergeCell ref="C14:I14"/>
  </mergeCells>
  <conditionalFormatting sqref="H16">
    <cfRule type="expression" dxfId="12" priority="3">
      <formula>H16&gt;$H$19</formula>
    </cfRule>
  </conditionalFormatting>
  <conditionalFormatting sqref="I9">
    <cfRule type="cellIs" dxfId="7" priority="2" operator="greaterThan">
      <formula>G9</formula>
    </cfRule>
  </conditionalFormatting>
  <conditionalFormatting sqref="I10:I11">
    <cfRule type="cellIs" dxfId="6" priority="1" operator="greaterThan">
      <formula>G10</formula>
    </cfRule>
  </conditionalFormatting>
  <pageMargins left="0.51181102362204722" right="0.905511811023622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2376-C544-484D-A68C-B441D007678A}">
  <sheetPr>
    <pageSetUpPr fitToPage="1"/>
  </sheetPr>
  <dimension ref="A1:K30"/>
  <sheetViews>
    <sheetView topLeftCell="A4" zoomScale="80" zoomScaleNormal="80" zoomScaleSheetLayoutView="91" zoomScalePageLayoutView="32" workbookViewId="0">
      <selection activeCell="H10" sqref="H10"/>
    </sheetView>
  </sheetViews>
  <sheetFormatPr baseColWidth="10" defaultColWidth="10.85546875" defaultRowHeight="15" x14ac:dyDescent="0.25"/>
  <cols>
    <col min="1" max="2" width="3.42578125" customWidth="1"/>
    <col min="3" max="3" width="27" customWidth="1"/>
    <col min="4" max="4" width="60" customWidth="1"/>
    <col min="5" max="5" width="18" customWidth="1"/>
    <col min="6" max="6" width="21.140625" customWidth="1"/>
    <col min="7" max="7" width="22.5703125" customWidth="1"/>
    <col min="8" max="8" width="23" customWidth="1"/>
    <col min="9" max="9" width="19.85546875" customWidth="1"/>
    <col min="10" max="10" width="15.28515625" customWidth="1"/>
    <col min="11" max="11" width="13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x14ac:dyDescent="0.3">
      <c r="A4" s="9"/>
      <c r="B4" s="9"/>
      <c r="C4" s="54"/>
      <c r="D4" s="65" t="s">
        <v>39</v>
      </c>
      <c r="E4" s="65"/>
      <c r="F4" s="65"/>
      <c r="G4" s="65"/>
      <c r="H4" s="65"/>
      <c r="I4" s="54"/>
      <c r="J4" s="9"/>
    </row>
    <row r="5" spans="1:10" ht="18.75" x14ac:dyDescent="0.3">
      <c r="A5" s="9"/>
      <c r="B5" s="9"/>
      <c r="C5" s="10"/>
      <c r="D5" s="10"/>
      <c r="E5" s="10"/>
      <c r="F5" s="10"/>
      <c r="G5" s="10"/>
      <c r="H5" s="10"/>
      <c r="I5" s="10"/>
      <c r="J5" s="9"/>
    </row>
    <row r="6" spans="1:10" ht="27.75" customHeight="1" x14ac:dyDescent="0.3">
      <c r="A6" s="9"/>
      <c r="B6" s="9"/>
      <c r="C6" s="38" t="s">
        <v>0</v>
      </c>
      <c r="D6" s="64"/>
      <c r="E6" s="64"/>
      <c r="F6" s="64"/>
      <c r="G6" s="64"/>
      <c r="H6" s="64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5" x14ac:dyDescent="0.25">
      <c r="A8" s="9"/>
      <c r="B8" s="9"/>
      <c r="C8" s="2" t="s">
        <v>32</v>
      </c>
      <c r="D8" s="2" t="s">
        <v>26</v>
      </c>
      <c r="E8" s="3" t="s">
        <v>25</v>
      </c>
      <c r="F8" s="3" t="s">
        <v>5</v>
      </c>
      <c r="G8" s="11" t="s">
        <v>6</v>
      </c>
      <c r="H8" s="3" t="s">
        <v>7</v>
      </c>
      <c r="I8" s="3" t="s">
        <v>8</v>
      </c>
      <c r="J8" s="9"/>
    </row>
    <row r="9" spans="1:10" ht="66" customHeight="1" x14ac:dyDescent="0.25">
      <c r="A9" s="9"/>
      <c r="B9" s="39"/>
      <c r="C9" s="66" t="s">
        <v>33</v>
      </c>
      <c r="D9" s="53" t="s">
        <v>23</v>
      </c>
      <c r="E9" s="29">
        <v>1</v>
      </c>
      <c r="F9" s="16">
        <v>28800</v>
      </c>
      <c r="G9" s="7">
        <f>E9*F9</f>
        <v>28800</v>
      </c>
      <c r="H9" s="12">
        <v>0</v>
      </c>
      <c r="I9" s="45">
        <f>H9*E9</f>
        <v>0</v>
      </c>
      <c r="J9" s="9"/>
    </row>
    <row r="10" spans="1:10" ht="48" customHeight="1" x14ac:dyDescent="0.25">
      <c r="A10" s="9"/>
      <c r="B10" s="39"/>
      <c r="C10" s="67"/>
      <c r="D10" s="53" t="s">
        <v>22</v>
      </c>
      <c r="E10" s="29">
        <v>1</v>
      </c>
      <c r="F10" s="16">
        <v>9600</v>
      </c>
      <c r="G10" s="7">
        <f>E10*F10</f>
        <v>9600</v>
      </c>
      <c r="H10" s="12">
        <v>0</v>
      </c>
      <c r="I10" s="45">
        <f>H10*E10</f>
        <v>0</v>
      </c>
      <c r="J10" s="9"/>
    </row>
    <row r="11" spans="1:10" ht="65.25" customHeight="1" x14ac:dyDescent="0.25">
      <c r="A11" s="9"/>
      <c r="B11" s="39"/>
      <c r="C11" s="68"/>
      <c r="D11" s="53" t="s">
        <v>21</v>
      </c>
      <c r="E11" s="29">
        <v>3</v>
      </c>
      <c r="F11" s="17">
        <v>3840</v>
      </c>
      <c r="G11" s="7">
        <f>E11*F11</f>
        <v>11520</v>
      </c>
      <c r="H11" s="12">
        <v>0</v>
      </c>
      <c r="I11" s="45">
        <f>H11*E11</f>
        <v>0</v>
      </c>
      <c r="J11" s="9"/>
    </row>
    <row r="12" spans="1:10" ht="21.6" customHeight="1" x14ac:dyDescent="0.25">
      <c r="A12" s="30"/>
      <c r="B12" s="31"/>
      <c r="C12" s="32"/>
      <c r="D12" s="33"/>
      <c r="E12" s="34"/>
      <c r="F12" s="35"/>
      <c r="G12" s="36"/>
      <c r="H12" s="52"/>
      <c r="I12" s="40"/>
      <c r="J12" s="9"/>
    </row>
    <row r="13" spans="1:10" ht="48" customHeight="1" x14ac:dyDescent="0.25">
      <c r="A13" s="9"/>
      <c r="B13" s="37"/>
      <c r="C13" s="69" t="s">
        <v>17</v>
      </c>
      <c r="D13" s="69"/>
      <c r="E13" s="69"/>
      <c r="F13" s="69"/>
      <c r="G13" s="69"/>
      <c r="H13" s="69"/>
      <c r="I13" s="69"/>
      <c r="J13" s="9"/>
    </row>
    <row r="14" spans="1:10" ht="48" customHeight="1" x14ac:dyDescent="0.25">
      <c r="A14" s="9"/>
      <c r="B14" s="37"/>
      <c r="C14" s="69" t="s">
        <v>18</v>
      </c>
      <c r="D14" s="69"/>
      <c r="E14" s="69"/>
      <c r="F14" s="69"/>
      <c r="G14" s="69"/>
      <c r="H14" s="69"/>
      <c r="I14" s="69"/>
      <c r="J14" s="9"/>
    </row>
    <row r="15" spans="1:10" ht="23.25" customHeight="1" x14ac:dyDescent="0.25">
      <c r="A15" s="9"/>
      <c r="B15" s="9"/>
      <c r="C15" s="51"/>
      <c r="D15" s="50"/>
      <c r="E15" s="49"/>
      <c r="F15" s="48"/>
      <c r="G15" s="48"/>
      <c r="H15" s="40"/>
      <c r="I15" s="35"/>
      <c r="J15" s="9"/>
    </row>
    <row r="16" spans="1:10" ht="30" x14ac:dyDescent="0.25">
      <c r="A16" s="9"/>
      <c r="B16" s="9"/>
      <c r="C16" s="55" t="s">
        <v>19</v>
      </c>
      <c r="D16" s="56"/>
      <c r="E16" s="57"/>
      <c r="F16" s="9"/>
      <c r="G16" s="6" t="s">
        <v>2</v>
      </c>
      <c r="H16" s="43">
        <f>SUM(I9:I11)</f>
        <v>0</v>
      </c>
      <c r="I16" s="9"/>
      <c r="J16" s="9"/>
    </row>
    <row r="17" spans="1:11" ht="30" x14ac:dyDescent="0.25">
      <c r="A17" s="9"/>
      <c r="B17" s="9"/>
      <c r="C17" s="58"/>
      <c r="D17" s="59"/>
      <c r="E17" s="60"/>
      <c r="F17" s="9"/>
      <c r="G17" s="6" t="s">
        <v>3</v>
      </c>
      <c r="H17" s="44">
        <f>SUM(H16*1.21)</f>
        <v>0</v>
      </c>
      <c r="I17" s="9"/>
      <c r="J17" s="9"/>
    </row>
    <row r="18" spans="1:11" x14ac:dyDescent="0.25">
      <c r="A18" s="9"/>
      <c r="B18" s="9"/>
      <c r="C18" s="58"/>
      <c r="D18" s="59"/>
      <c r="E18" s="60"/>
      <c r="F18" s="9"/>
      <c r="G18" s="4"/>
      <c r="H18" s="8"/>
      <c r="I18" s="9"/>
      <c r="J18" s="9"/>
    </row>
    <row r="19" spans="1:11" ht="30" x14ac:dyDescent="0.25">
      <c r="A19" s="9"/>
      <c r="B19" s="9"/>
      <c r="C19" s="61"/>
      <c r="D19" s="62"/>
      <c r="E19" s="63"/>
      <c r="F19" s="41"/>
      <c r="G19" s="6" t="s">
        <v>4</v>
      </c>
      <c r="H19" s="7">
        <f>SUM(G9:G11)</f>
        <v>49920</v>
      </c>
      <c r="I19" s="9"/>
      <c r="J19" s="41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5">
      <c r="A21" s="9"/>
      <c r="B21" s="9"/>
      <c r="C21" s="42"/>
      <c r="D21" s="9"/>
      <c r="E21" s="41"/>
      <c r="F21" s="41"/>
      <c r="G21" s="9"/>
      <c r="H21" s="41"/>
      <c r="I21" s="41"/>
      <c r="J21" s="9"/>
    </row>
    <row r="22" spans="1:11" x14ac:dyDescent="0.25">
      <c r="A22" s="9"/>
      <c r="B22" s="9"/>
      <c r="C22" s="9"/>
      <c r="D22" s="9"/>
      <c r="E22" s="41"/>
      <c r="F22" s="41"/>
      <c r="G22" s="9"/>
      <c r="H22" s="41"/>
      <c r="I22" s="9"/>
      <c r="J22" s="9"/>
    </row>
    <row r="23" spans="1:11" x14ac:dyDescent="0.25">
      <c r="E23" s="5"/>
      <c r="H23" s="5"/>
    </row>
    <row r="24" spans="1:11" x14ac:dyDescent="0.25">
      <c r="I24" s="5"/>
    </row>
    <row r="25" spans="1:11" x14ac:dyDescent="0.25">
      <c r="G25" s="13"/>
      <c r="H25" s="15"/>
      <c r="I25" s="5"/>
      <c r="J25" s="4"/>
      <c r="K25" s="5"/>
    </row>
    <row r="26" spans="1:11" x14ac:dyDescent="0.25">
      <c r="H26" s="5"/>
      <c r="I26" s="5"/>
      <c r="J26" s="14"/>
      <c r="K26" s="5"/>
    </row>
    <row r="27" spans="1:11" x14ac:dyDescent="0.25">
      <c r="H27" s="5"/>
    </row>
    <row r="28" spans="1:11" x14ac:dyDescent="0.25">
      <c r="H28" s="5"/>
      <c r="I28" s="5"/>
    </row>
    <row r="29" spans="1:11" x14ac:dyDescent="0.25">
      <c r="H29" s="5"/>
      <c r="I29" s="5"/>
    </row>
    <row r="30" spans="1:11" x14ac:dyDescent="0.25">
      <c r="I30" s="5"/>
    </row>
  </sheetData>
  <sheetProtection algorithmName="SHA-512" hashValue="GtKLYT2elUr2Q9aYm7a0PchbbRKqp1HwkmaD8NYcIdLfmLhi1ND/tBfd8jEosN4FHFwlryxH+fab5cl7+3/O6w==" saltValue="0FYb9dKXSWY6ync01T1fIg==" spinCount="100000" sheet="1" objects="1" scenarios="1"/>
  <mergeCells count="6">
    <mergeCell ref="C16:E19"/>
    <mergeCell ref="D4:H4"/>
    <mergeCell ref="D6:H6"/>
    <mergeCell ref="C9:C11"/>
    <mergeCell ref="C13:I13"/>
    <mergeCell ref="C14:I14"/>
  </mergeCells>
  <conditionalFormatting sqref="H16">
    <cfRule type="expression" dxfId="11" priority="3">
      <formula>H16&gt;$H$19</formula>
    </cfRule>
  </conditionalFormatting>
  <conditionalFormatting sqref="I9">
    <cfRule type="cellIs" dxfId="9" priority="2" operator="greaterThan">
      <formula>G9</formula>
    </cfRule>
  </conditionalFormatting>
  <conditionalFormatting sqref="I10:I11">
    <cfRule type="cellIs" dxfId="8" priority="1" operator="greaterThan">
      <formula>G10</formula>
    </cfRule>
  </conditionalFormatting>
  <pageMargins left="0.51181102362204722" right="0.905511811023622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20E6-B606-41D9-A4D5-8D696EE0B0E3}">
  <sheetPr>
    <pageSetUpPr fitToPage="1"/>
  </sheetPr>
  <dimension ref="B2:F30"/>
  <sheetViews>
    <sheetView zoomScale="70" zoomScaleNormal="70" workbookViewId="0">
      <selection activeCell="C19" sqref="C19"/>
    </sheetView>
  </sheetViews>
  <sheetFormatPr baseColWidth="10" defaultColWidth="11" defaultRowHeight="15" x14ac:dyDescent="0.25"/>
  <cols>
    <col min="1" max="1" width="11" style="9"/>
    <col min="2" max="2" width="59.42578125" style="9" customWidth="1"/>
    <col min="3" max="3" width="44.85546875" style="9" customWidth="1"/>
    <col min="4" max="4" width="16.28515625" style="9" customWidth="1"/>
    <col min="5" max="16384" width="11" style="9"/>
  </cols>
  <sheetData>
    <row r="2" spans="2:6" ht="28.5" customHeight="1" x14ac:dyDescent="0.3">
      <c r="B2" s="65" t="s">
        <v>39</v>
      </c>
      <c r="C2" s="65"/>
      <c r="D2" s="65"/>
      <c r="E2" s="65"/>
      <c r="F2" s="65"/>
    </row>
    <row r="3" spans="2:6" ht="15" customHeight="1" x14ac:dyDescent="0.25"/>
    <row r="4" spans="2:6" ht="21.6" customHeight="1" x14ac:dyDescent="0.25">
      <c r="B4" s="18" t="s">
        <v>0</v>
      </c>
      <c r="C4" s="19"/>
    </row>
    <row r="5" spans="2:6" ht="9.6" customHeight="1" x14ac:dyDescent="0.25">
      <c r="C5" s="20"/>
      <c r="D5" s="20"/>
    </row>
    <row r="6" spans="2:6" ht="21" x14ac:dyDescent="0.25">
      <c r="B6" s="70" t="s">
        <v>11</v>
      </c>
      <c r="C6" s="71"/>
    </row>
    <row r="8" spans="2:6" x14ac:dyDescent="0.25">
      <c r="C8" s="1" t="s">
        <v>16</v>
      </c>
    </row>
    <row r="9" spans="2:6" ht="45.75" customHeight="1" x14ac:dyDescent="0.25">
      <c r="B9" s="21" t="s">
        <v>1</v>
      </c>
      <c r="C9" s="22" t="s">
        <v>12</v>
      </c>
    </row>
    <row r="10" spans="2:6" ht="49.5" customHeight="1" x14ac:dyDescent="0.25">
      <c r="B10" s="23" t="s">
        <v>34</v>
      </c>
      <c r="C10" s="46">
        <f>'LOTE 1'!H17</f>
        <v>0</v>
      </c>
    </row>
    <row r="11" spans="2:6" ht="37.35" customHeight="1" x14ac:dyDescent="0.25">
      <c r="B11" s="23" t="s">
        <v>35</v>
      </c>
      <c r="C11" s="46">
        <f>'LOTE 2'!H17</f>
        <v>0</v>
      </c>
    </row>
    <row r="12" spans="2:6" ht="55.5" customHeight="1" x14ac:dyDescent="0.25">
      <c r="B12" s="23" t="s">
        <v>36</v>
      </c>
      <c r="C12" s="46">
        <f>'LOTE 3'!H17</f>
        <v>0</v>
      </c>
    </row>
    <row r="13" spans="2:6" ht="52.5" customHeight="1" x14ac:dyDescent="0.25">
      <c r="B13" s="23" t="s">
        <v>38</v>
      </c>
      <c r="C13" s="46">
        <f>'LOTE 4'!H17</f>
        <v>0</v>
      </c>
    </row>
    <row r="14" spans="2:6" ht="47.25" customHeight="1" x14ac:dyDescent="0.25">
      <c r="B14" s="23" t="s">
        <v>37</v>
      </c>
      <c r="C14" s="47">
        <f>'LOTE 5'!H17</f>
        <v>0</v>
      </c>
    </row>
    <row r="15" spans="2:6" ht="37.35" customHeight="1" x14ac:dyDescent="0.25"/>
    <row r="16" spans="2:6" ht="37.35" customHeight="1" x14ac:dyDescent="0.25">
      <c r="B16" s="6" t="s">
        <v>13</v>
      </c>
      <c r="C16" s="43">
        <f>SUM(C10:C14)</f>
        <v>0</v>
      </c>
    </row>
    <row r="17" spans="2:4" ht="37.35" customHeight="1" x14ac:dyDescent="0.25">
      <c r="B17" s="6" t="s">
        <v>14</v>
      </c>
      <c r="C17" s="24">
        <f>C16*1.21</f>
        <v>0</v>
      </c>
    </row>
    <row r="18" spans="2:4" ht="37.35" customHeight="1" x14ac:dyDescent="0.25"/>
    <row r="19" spans="2:4" ht="37.35" customHeight="1" x14ac:dyDescent="0.25">
      <c r="B19" s="6" t="s">
        <v>15</v>
      </c>
      <c r="C19" s="25">
        <f>+'LOTE 1'!H19+'LOTE 2'!H19+'LOTE 3'!H19+'LOTE 4'!H19+'LOTE 5'!H19</f>
        <v>491520</v>
      </c>
    </row>
    <row r="20" spans="2:4" ht="37.35" customHeight="1" x14ac:dyDescent="0.25">
      <c r="C20" s="26"/>
    </row>
    <row r="21" spans="2:4" ht="37.35" customHeight="1" x14ac:dyDescent="0.25">
      <c r="B21" s="72" t="s">
        <v>20</v>
      </c>
      <c r="C21" s="73"/>
    </row>
    <row r="22" spans="2:4" x14ac:dyDescent="0.25">
      <c r="B22" s="74"/>
      <c r="C22" s="75"/>
      <c r="D22" s="27"/>
    </row>
    <row r="23" spans="2:4" x14ac:dyDescent="0.25">
      <c r="B23" s="74"/>
      <c r="C23" s="75"/>
      <c r="D23" s="28"/>
    </row>
    <row r="24" spans="2:4" x14ac:dyDescent="0.25">
      <c r="B24" s="74"/>
      <c r="C24" s="75"/>
      <c r="D24" s="20"/>
    </row>
    <row r="25" spans="2:4" x14ac:dyDescent="0.25">
      <c r="B25" s="74"/>
      <c r="C25" s="75"/>
      <c r="D25" s="20"/>
    </row>
    <row r="26" spans="2:4" x14ac:dyDescent="0.25">
      <c r="B26" s="74"/>
      <c r="C26" s="75"/>
      <c r="D26" s="20"/>
    </row>
    <row r="27" spans="2:4" x14ac:dyDescent="0.25">
      <c r="B27" s="74"/>
      <c r="C27" s="75"/>
      <c r="D27" s="20"/>
    </row>
    <row r="28" spans="2:4" x14ac:dyDescent="0.25">
      <c r="B28" s="74"/>
      <c r="C28" s="75"/>
      <c r="D28" s="20"/>
    </row>
    <row r="29" spans="2:4" x14ac:dyDescent="0.25">
      <c r="B29" s="74"/>
      <c r="C29" s="75"/>
      <c r="D29" s="20"/>
    </row>
    <row r="30" spans="2:4" x14ac:dyDescent="0.25">
      <c r="B30" s="76"/>
      <c r="C30" s="77"/>
    </row>
  </sheetData>
  <mergeCells count="3">
    <mergeCell ref="B6:C6"/>
    <mergeCell ref="B21:C30"/>
    <mergeCell ref="B2:F2"/>
  </mergeCells>
  <conditionalFormatting sqref="C16">
    <cfRule type="expression" dxfId="10" priority="1">
      <formula>C16&gt;$C$20</formula>
    </cfRule>
  </conditionalFormatting>
  <pageMargins left="0.7" right="0.7" top="0.75" bottom="0.75" header="0.3" footer="0.3"/>
  <pageSetup paperSize="9" scale="74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8F7DBADC165D4CAF5EE16D9DC901EE" ma:contentTypeVersion="4" ma:contentTypeDescription="Crear nuevo documento." ma:contentTypeScope="" ma:versionID="bcd609ca9280ffebf683735f497296e5">
  <xsd:schema xmlns:xsd="http://www.w3.org/2001/XMLSchema" xmlns:xs="http://www.w3.org/2001/XMLSchema" xmlns:p="http://schemas.microsoft.com/office/2006/metadata/properties" xmlns:ns2="ffc38ccc-c895-4826-bc14-78646af82d35" xmlns:ns3="517fa415-bf89-4692-9dda-f0d5f46f97b6" targetNamespace="http://schemas.microsoft.com/office/2006/metadata/properties" ma:root="true" ma:fieldsID="98855f2733f16c2ce502d6dbb683ee61" ns2:_="" ns3:_="">
    <xsd:import namespace="ffc38ccc-c895-4826-bc14-78646af82d35"/>
    <xsd:import namespace="517fa415-bf89-4692-9dda-f0d5f46f9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38ccc-c895-4826-bc14-78646af82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fa415-bf89-4692-9dda-f0d5f46f9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1AD5C6-EC76-4700-8A09-03FE422FE9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F5DB0F-2A76-4828-8AD1-88343DA44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38ccc-c895-4826-bc14-78646af82d35"/>
    <ds:schemaRef ds:uri="517fa415-bf89-4692-9dda-f0d5f46f9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68F7B1-1B72-4276-85F2-112A88F499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LOTE 1</vt:lpstr>
      <vt:lpstr>LOTE 2</vt:lpstr>
      <vt:lpstr>LOTE 3</vt:lpstr>
      <vt:lpstr>LOTE 4</vt:lpstr>
      <vt:lpstr>LOTE 5</vt:lpstr>
      <vt:lpstr>TOTAL OFERTADO TODOS LOTES</vt:lpstr>
      <vt:lpstr>'LOTE 1'!Área_de_impresión</vt:lpstr>
      <vt:lpstr>'LOTE 2'!Área_de_impresión</vt:lpstr>
      <vt:lpstr>'LOTE 3'!Área_de_impresión</vt:lpstr>
      <vt:lpstr>'LOTE 4'!Área_de_impresión</vt:lpstr>
      <vt:lpstr>'LOTE 5'!Área_de_impresión</vt:lpstr>
      <vt:lpstr>'TOTAL OFERTADO TODOS LOTES'!Área_de_impresión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 Jiménez, María Jesús</dc:creator>
  <cp:lastModifiedBy>de Ory Romani, Beatriz</cp:lastModifiedBy>
  <cp:lastPrinted>2019-12-20T12:24:59Z</cp:lastPrinted>
  <dcterms:created xsi:type="dcterms:W3CDTF">2018-04-25T16:54:45Z</dcterms:created>
  <dcterms:modified xsi:type="dcterms:W3CDTF">2022-02-18T13:16:12Z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0x0101000D8F7DBADC165D4CAF5EE16D9DC901EE</vt:lpwstr>
  </property>
</Properties>
</file>