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ef\Unidad de Compras y Contratación\Licitaciones\PUBLICADO EN WEB\2018\20180517-00353 AM GEOLOGIA, GEOTECNIA, HIDROGEOLOGIA Y ESTRUCTURAS MADRID CASTILLA LA MANCHA Y VALENCIA\"/>
    </mc:Choice>
  </mc:AlternateContent>
  <bookViews>
    <workbookView xWindow="-615" yWindow="990" windowWidth="23250" windowHeight="11595" tabRatio="816"/>
  </bookViews>
  <sheets>
    <sheet name="O.E 20180517-00353 " sheetId="7" r:id="rId1"/>
  </sheets>
  <definedNames>
    <definedName name="_xlnm.Print_Area" localSheetId="0">'O.E 20180517-00353 '!$B$1:$I$281</definedName>
    <definedName name="_xlnm.Print_Titles" localSheetId="0">'O.E 20180517-00353 '!$10:$11</definedName>
  </definedNames>
  <calcPr calcId="162913"/>
</workbook>
</file>

<file path=xl/calcChain.xml><?xml version="1.0" encoding="utf-8"?>
<calcChain xmlns="http://schemas.openxmlformats.org/spreadsheetml/2006/main">
  <c r="G125" i="7" l="1"/>
  <c r="G263" i="7" l="1"/>
  <c r="G264" i="7"/>
  <c r="I264" i="7" l="1"/>
  <c r="I263" i="7"/>
  <c r="I262" i="7"/>
  <c r="G262" i="7"/>
  <c r="I261" i="7"/>
  <c r="G261" i="7"/>
  <c r="I260" i="7"/>
  <c r="G260" i="7"/>
  <c r="I259" i="7"/>
  <c r="G259" i="7"/>
  <c r="I258" i="7"/>
  <c r="G258" i="7"/>
  <c r="I257" i="7"/>
  <c r="G257" i="7"/>
  <c r="I256" i="7"/>
  <c r="G256" i="7"/>
  <c r="I254" i="7"/>
  <c r="G254" i="7"/>
  <c r="I253" i="7"/>
  <c r="G253" i="7"/>
  <c r="I252" i="7"/>
  <c r="G252" i="7"/>
  <c r="I251" i="7"/>
  <c r="G251" i="7"/>
  <c r="I250" i="7"/>
  <c r="G250" i="7"/>
  <c r="I249" i="7"/>
  <c r="G249" i="7"/>
  <c r="I248" i="7"/>
  <c r="G248" i="7"/>
  <c r="I247" i="7"/>
  <c r="G247" i="7"/>
  <c r="I246" i="7"/>
  <c r="G246" i="7"/>
  <c r="I245" i="7"/>
  <c r="G245" i="7"/>
  <c r="I244" i="7"/>
  <c r="G244" i="7"/>
  <c r="I243" i="7"/>
  <c r="G243" i="7"/>
  <c r="I242" i="7"/>
  <c r="G242" i="7"/>
  <c r="I241" i="7"/>
  <c r="G241" i="7"/>
  <c r="I240" i="7"/>
  <c r="G240" i="7"/>
  <c r="I239" i="7"/>
  <c r="G239" i="7"/>
  <c r="I238" i="7"/>
  <c r="G238" i="7"/>
  <c r="I237" i="7"/>
  <c r="G237" i="7"/>
  <c r="I236" i="7"/>
  <c r="G236" i="7"/>
  <c r="I235" i="7"/>
  <c r="G235" i="7"/>
  <c r="I234" i="7"/>
  <c r="G234" i="7"/>
  <c r="I233" i="7"/>
  <c r="G233" i="7"/>
  <c r="I232" i="7"/>
  <c r="G232" i="7"/>
  <c r="I231" i="7"/>
  <c r="G231" i="7"/>
  <c r="I230" i="7"/>
  <c r="G230" i="7"/>
  <c r="I229" i="7"/>
  <c r="G229" i="7"/>
  <c r="I228" i="7"/>
  <c r="G228" i="7"/>
  <c r="I227" i="7"/>
  <c r="G227" i="7"/>
  <c r="I226" i="7"/>
  <c r="G226" i="7"/>
  <c r="I224" i="7"/>
  <c r="G224" i="7"/>
  <c r="I223" i="7"/>
  <c r="G223" i="7"/>
  <c r="I222" i="7"/>
  <c r="G222" i="7"/>
  <c r="I221" i="7"/>
  <c r="G221" i="7"/>
  <c r="I220" i="7"/>
  <c r="G220" i="7"/>
  <c r="I218" i="7"/>
  <c r="G218" i="7"/>
  <c r="I217" i="7"/>
  <c r="G217" i="7"/>
  <c r="I216" i="7"/>
  <c r="G216" i="7"/>
  <c r="I215" i="7"/>
  <c r="G215" i="7"/>
  <c r="I213" i="7"/>
  <c r="G213" i="7"/>
  <c r="I212" i="7"/>
  <c r="G212" i="7"/>
  <c r="I211" i="7"/>
  <c r="G211" i="7"/>
  <c r="I210" i="7"/>
  <c r="G210" i="7"/>
  <c r="I209" i="7"/>
  <c r="G209" i="7"/>
  <c r="I208" i="7"/>
  <c r="G208" i="7"/>
  <c r="I207" i="7"/>
  <c r="G207" i="7"/>
  <c r="I206" i="7"/>
  <c r="G206" i="7"/>
  <c r="I204" i="7"/>
  <c r="G204" i="7"/>
  <c r="I203" i="7"/>
  <c r="G203" i="7"/>
  <c r="I202" i="7"/>
  <c r="G202" i="7"/>
  <c r="I201" i="7"/>
  <c r="G201" i="7"/>
  <c r="I200" i="7"/>
  <c r="G200" i="7"/>
  <c r="I199" i="7"/>
  <c r="G199" i="7"/>
  <c r="I198" i="7"/>
  <c r="G198" i="7"/>
  <c r="I197" i="7"/>
  <c r="G197" i="7"/>
  <c r="I196" i="7"/>
  <c r="G196" i="7"/>
  <c r="I195" i="7"/>
  <c r="G195" i="7"/>
  <c r="I194" i="7"/>
  <c r="G194" i="7"/>
  <c r="I193" i="7"/>
  <c r="G193" i="7"/>
  <c r="I192" i="7"/>
  <c r="G192" i="7"/>
  <c r="I191" i="7"/>
  <c r="G191" i="7"/>
  <c r="I190" i="7"/>
  <c r="G190" i="7"/>
  <c r="I189" i="7"/>
  <c r="G189" i="7"/>
  <c r="I177" i="7"/>
  <c r="G177" i="7"/>
  <c r="I176" i="7"/>
  <c r="G176" i="7"/>
  <c r="I175" i="7"/>
  <c r="G175" i="7"/>
  <c r="I174" i="7"/>
  <c r="G174" i="7"/>
  <c r="I173" i="7"/>
  <c r="G173" i="7"/>
  <c r="I172" i="7"/>
  <c r="G172" i="7"/>
  <c r="I171" i="7"/>
  <c r="G171" i="7"/>
  <c r="I170" i="7"/>
  <c r="G170" i="7"/>
  <c r="I169" i="7"/>
  <c r="G169" i="7"/>
  <c r="I168" i="7"/>
  <c r="G168" i="7"/>
  <c r="I167" i="7"/>
  <c r="G167" i="7"/>
  <c r="I166" i="7"/>
  <c r="G166" i="7"/>
  <c r="I164" i="7"/>
  <c r="G164" i="7"/>
  <c r="I163" i="7"/>
  <c r="G163" i="7"/>
  <c r="I162" i="7"/>
  <c r="G162" i="7"/>
  <c r="I161" i="7"/>
  <c r="G161" i="7"/>
  <c r="I160" i="7"/>
  <c r="G160" i="7"/>
  <c r="I159" i="7"/>
  <c r="G159" i="7"/>
  <c r="I158" i="7"/>
  <c r="G158" i="7"/>
  <c r="I157" i="7"/>
  <c r="G157" i="7"/>
  <c r="I156" i="7"/>
  <c r="G156" i="7"/>
  <c r="I155" i="7"/>
  <c r="G155" i="7"/>
  <c r="I154" i="7"/>
  <c r="G154" i="7"/>
  <c r="I153" i="7"/>
  <c r="G153" i="7"/>
  <c r="I152" i="7"/>
  <c r="G152" i="7"/>
  <c r="I150" i="7"/>
  <c r="G150" i="7"/>
  <c r="I149" i="7"/>
  <c r="G149" i="7"/>
  <c r="I148" i="7"/>
  <c r="G148" i="7"/>
  <c r="I147" i="7"/>
  <c r="G147" i="7"/>
  <c r="I146" i="7"/>
  <c r="G146" i="7"/>
  <c r="I145" i="7"/>
  <c r="G145" i="7"/>
  <c r="I144" i="7"/>
  <c r="G144" i="7"/>
  <c r="I143" i="7"/>
  <c r="G143" i="7"/>
  <c r="I142" i="7"/>
  <c r="G142" i="7"/>
  <c r="I141" i="7"/>
  <c r="G141" i="7"/>
  <c r="I140" i="7"/>
  <c r="G140" i="7"/>
  <c r="I139" i="7"/>
  <c r="G139" i="7"/>
  <c r="I138" i="7"/>
  <c r="G138" i="7"/>
  <c r="I136" i="7"/>
  <c r="G136" i="7"/>
  <c r="I135" i="7"/>
  <c r="G135" i="7"/>
  <c r="I134" i="7"/>
  <c r="G134" i="7"/>
  <c r="I133" i="7"/>
  <c r="G133" i="7"/>
  <c r="I132" i="7"/>
  <c r="G132" i="7"/>
  <c r="I131" i="7"/>
  <c r="G131" i="7"/>
  <c r="I130" i="7"/>
  <c r="G130" i="7"/>
  <c r="I129" i="7"/>
  <c r="G129" i="7"/>
  <c r="I128" i="7"/>
  <c r="G128" i="7"/>
  <c r="I127" i="7"/>
  <c r="G127" i="7"/>
  <c r="I126" i="7"/>
  <c r="G126" i="7"/>
  <c r="I124" i="7"/>
  <c r="G124" i="7"/>
  <c r="I123" i="7"/>
  <c r="G123" i="7"/>
  <c r="I122" i="7"/>
  <c r="G122" i="7"/>
  <c r="I121" i="7"/>
  <c r="G121" i="7"/>
  <c r="I120" i="7"/>
  <c r="G120" i="7"/>
  <c r="I119" i="7"/>
  <c r="G119" i="7"/>
  <c r="I118" i="7"/>
  <c r="G118" i="7"/>
  <c r="I117" i="7"/>
  <c r="G117" i="7"/>
  <c r="I116" i="7"/>
  <c r="G116" i="7"/>
  <c r="I115" i="7"/>
  <c r="G115" i="7"/>
  <c r="I114" i="7"/>
  <c r="G114" i="7"/>
  <c r="I113" i="7"/>
  <c r="G113" i="7"/>
  <c r="I112" i="7"/>
  <c r="G112" i="7"/>
  <c r="I110" i="7"/>
  <c r="G110" i="7"/>
  <c r="I109" i="7"/>
  <c r="G109" i="7"/>
  <c r="I108" i="7"/>
  <c r="G108" i="7"/>
  <c r="I107" i="7"/>
  <c r="G107" i="7"/>
  <c r="I106" i="7"/>
  <c r="G106" i="7"/>
  <c r="I105" i="7"/>
  <c r="G105" i="7"/>
  <c r="I104" i="7"/>
  <c r="G104" i="7"/>
  <c r="I103" i="7"/>
  <c r="G103" i="7"/>
  <c r="I102" i="7"/>
  <c r="G102" i="7"/>
  <c r="I101" i="7"/>
  <c r="G101" i="7"/>
  <c r="I100" i="7"/>
  <c r="G100" i="7"/>
  <c r="I99" i="7"/>
  <c r="G99" i="7"/>
  <c r="I98" i="7"/>
  <c r="G98" i="7"/>
  <c r="I97" i="7"/>
  <c r="G97" i="7"/>
  <c r="I96" i="7"/>
  <c r="G96" i="7"/>
  <c r="I95" i="7"/>
  <c r="G95" i="7"/>
  <c r="I94" i="7"/>
  <c r="G94" i="7"/>
  <c r="I93" i="7"/>
  <c r="G93" i="7"/>
  <c r="I92" i="7"/>
  <c r="G92" i="7"/>
  <c r="I90" i="7"/>
  <c r="G90" i="7"/>
  <c r="I89" i="7"/>
  <c r="G89" i="7"/>
  <c r="I88" i="7"/>
  <c r="G88" i="7"/>
  <c r="I86" i="7"/>
  <c r="G86" i="7"/>
  <c r="I85" i="7"/>
  <c r="G85" i="7"/>
  <c r="I84" i="7"/>
  <c r="G84" i="7"/>
  <c r="I83" i="7"/>
  <c r="G83" i="7"/>
  <c r="I82" i="7"/>
  <c r="G82" i="7"/>
  <c r="I80" i="7"/>
  <c r="G80" i="7"/>
  <c r="I79" i="7"/>
  <c r="G79" i="7"/>
  <c r="I78" i="7"/>
  <c r="G78" i="7"/>
  <c r="I77" i="7"/>
  <c r="G77" i="7"/>
  <c r="I76" i="7"/>
  <c r="G76" i="7"/>
  <c r="I75" i="7"/>
  <c r="G75" i="7"/>
  <c r="I74" i="7"/>
  <c r="G74" i="7"/>
  <c r="I73" i="7"/>
  <c r="G73" i="7"/>
  <c r="I72" i="7"/>
  <c r="G72" i="7"/>
  <c r="I70" i="7"/>
  <c r="G70" i="7"/>
  <c r="I69" i="7"/>
  <c r="G69" i="7"/>
  <c r="I68" i="7"/>
  <c r="G68" i="7"/>
  <c r="I67" i="7"/>
  <c r="G67" i="7"/>
  <c r="I66" i="7"/>
  <c r="G66" i="7"/>
  <c r="I65" i="7"/>
  <c r="G65" i="7"/>
  <c r="I64" i="7"/>
  <c r="G64" i="7"/>
  <c r="I63" i="7"/>
  <c r="G63" i="7"/>
  <c r="I62" i="7"/>
  <c r="G62" i="7"/>
  <c r="I61" i="7"/>
  <c r="G61" i="7"/>
  <c r="I60" i="7"/>
  <c r="G60" i="7"/>
  <c r="I59" i="7"/>
  <c r="G59" i="7"/>
  <c r="I58" i="7"/>
  <c r="G58" i="7"/>
  <c r="I57" i="7"/>
  <c r="G57" i="7"/>
  <c r="I56" i="7"/>
  <c r="G56" i="7"/>
  <c r="I54" i="7"/>
  <c r="G54" i="7"/>
  <c r="I53" i="7"/>
  <c r="G53" i="7"/>
  <c r="I52" i="7"/>
  <c r="G52" i="7"/>
  <c r="I51" i="7"/>
  <c r="G51" i="7"/>
  <c r="I50" i="7"/>
  <c r="G50" i="7"/>
  <c r="I49" i="7"/>
  <c r="G49" i="7"/>
  <c r="I48" i="7"/>
  <c r="G48" i="7"/>
  <c r="I47" i="7"/>
  <c r="G47" i="7"/>
  <c r="I46" i="7"/>
  <c r="G46" i="7"/>
  <c r="I45" i="7"/>
  <c r="G45" i="7"/>
  <c r="I44" i="7"/>
  <c r="G44" i="7"/>
  <c r="I43" i="7"/>
  <c r="G43" i="7"/>
  <c r="I42" i="7"/>
  <c r="G42" i="7"/>
  <c r="I41" i="7"/>
  <c r="G41" i="7"/>
  <c r="I40" i="7"/>
  <c r="G40" i="7"/>
  <c r="I39" i="7"/>
  <c r="G39" i="7"/>
  <c r="I38" i="7"/>
  <c r="G38" i="7"/>
  <c r="I37" i="7"/>
  <c r="G37" i="7"/>
  <c r="I36" i="7"/>
  <c r="G36" i="7"/>
  <c r="I35" i="7"/>
  <c r="G35" i="7"/>
  <c r="I34" i="7"/>
  <c r="G34" i="7"/>
  <c r="I33" i="7"/>
  <c r="G33" i="7"/>
  <c r="I32" i="7"/>
  <c r="G32" i="7"/>
  <c r="I31" i="7"/>
  <c r="G31" i="7"/>
  <c r="I30" i="7"/>
  <c r="G30" i="7"/>
  <c r="I29" i="7"/>
  <c r="G29" i="7"/>
  <c r="I28" i="7"/>
  <c r="G28" i="7"/>
  <c r="I27" i="7"/>
  <c r="G27" i="7"/>
  <c r="I26" i="7"/>
  <c r="G26" i="7"/>
  <c r="I25" i="7"/>
  <c r="G25" i="7"/>
  <c r="I23" i="7"/>
  <c r="G23" i="7"/>
  <c r="I22" i="7"/>
  <c r="G22" i="7"/>
  <c r="I21" i="7"/>
  <c r="G21" i="7"/>
  <c r="I20" i="7"/>
  <c r="G20" i="7"/>
  <c r="I19" i="7"/>
  <c r="G19" i="7"/>
  <c r="I18" i="7"/>
  <c r="G18" i="7"/>
  <c r="I17" i="7"/>
  <c r="G17" i="7"/>
  <c r="I16" i="7"/>
  <c r="G16" i="7"/>
  <c r="I15" i="7"/>
  <c r="G15" i="7"/>
  <c r="I14" i="7"/>
  <c r="G14" i="7"/>
  <c r="I13" i="7"/>
  <c r="G13" i="7"/>
  <c r="G265" i="7" l="1"/>
  <c r="G178" i="7"/>
  <c r="I268" i="7"/>
  <c r="I270" i="7" s="1"/>
  <c r="I181" i="7"/>
  <c r="I183" i="7" s="1"/>
  <c r="I272" i="7" l="1"/>
  <c r="I274" i="7" s="1"/>
  <c r="G266" i="7"/>
  <c r="I276" i="7" s="1"/>
</calcChain>
</file>

<file path=xl/sharedStrings.xml><?xml version="1.0" encoding="utf-8"?>
<sst xmlns="http://schemas.openxmlformats.org/spreadsheetml/2006/main" count="725" uniqueCount="489">
  <si>
    <t>Ud</t>
  </si>
  <si>
    <t>Ud.</t>
  </si>
  <si>
    <t>Limpieza de sondeos existentes con aire comprimido, previo a su instrumentación</t>
  </si>
  <si>
    <t>Toma de muestra agua, refrigerada y conservada para realizar análisis de parámetros físicos y químicos en  laboratorio. Incluso transporte y custodia.</t>
  </si>
  <si>
    <t>UNIDAD</t>
  </si>
  <si>
    <t>SONDEOS</t>
  </si>
  <si>
    <t>Ml.</t>
  </si>
  <si>
    <t>Testigo parafinado de más de 35 cm de longitud y Ø &gt; 70 mm.</t>
  </si>
  <si>
    <t>Ensayo de permeabilidad Lugeon, hasta 100 m de profundidad.</t>
  </si>
  <si>
    <t>Tubo ranurado de PVC, diámetro útil 60-100 mm, colocado en el interior de un sondeo, pegado o roscado.</t>
  </si>
  <si>
    <t>Arqueta y tapa metálica de protección de boca de sondeo, fijada al terreno con mortero de cemento.</t>
  </si>
  <si>
    <t>Sellado de sondeos con lechada de cemento</t>
  </si>
  <si>
    <t>TRANSPORTE, EMPLAZAMIENTO Y POSICIONAMIENTO</t>
  </si>
  <si>
    <t>REF.</t>
  </si>
  <si>
    <t>Ud. Ensayo Vane-test en el interior de un sondeo.</t>
  </si>
  <si>
    <t>Ayuda de sonda para ejecución de ensayos presiométricos, dilatométricos o similares, a partir de 100 m de profundidad.</t>
  </si>
  <si>
    <t>Ayuda de sonda para ejecución de ensayos presiométricos, dilatométricos, Vane-test o similares, hasta 100 m de profundidad.</t>
  </si>
  <si>
    <t>ENSAYOS PENETRACIÓN DINÁMICA</t>
  </si>
  <si>
    <t>Recargo por perforacion inclinada en sentido ascendente para cualquier inclinación y longitud.</t>
  </si>
  <si>
    <t>Recargo por perforación con bateria triple.</t>
  </si>
  <si>
    <t>Recargo por registro continuo de parámetros de perforación.</t>
  </si>
  <si>
    <t>Ensayo de disipación de presiones intersticiales (máximo 1 hora).</t>
  </si>
  <si>
    <t>OTROS</t>
  </si>
  <si>
    <t>INVESTIGACIONES GEOTECNICAS</t>
  </si>
  <si>
    <t>ENSAYOS DE LABORATORIO</t>
  </si>
  <si>
    <t>RESISTENCIA EN SUELOS</t>
  </si>
  <si>
    <t>PREPARACIÓN DE LOS ENSAYOS EN SUELOS</t>
  </si>
  <si>
    <t>HINCHAMIENTO Y COLAPSO</t>
  </si>
  <si>
    <t>COMPACTACIÓN Y PUESTA EN OBRA</t>
  </si>
  <si>
    <t>Ensayo Proctor modificado con cal</t>
  </si>
  <si>
    <t>Ensayo Proctor modificado en molde Harvard de 2 pulgadas</t>
  </si>
  <si>
    <t>QUIMICOS</t>
  </si>
  <si>
    <t>Determinación de la densidad aparente o seca</t>
  </si>
  <si>
    <t>Determinación de peso específico.</t>
  </si>
  <si>
    <t>Determinación de la permeabilidad en aparato triaxial o edómetro de gran diámetro (4" a 9").</t>
  </si>
  <si>
    <t>L001</t>
  </si>
  <si>
    <t>L002</t>
  </si>
  <si>
    <t>L003</t>
  </si>
  <si>
    <t>L004</t>
  </si>
  <si>
    <t>L005</t>
  </si>
  <si>
    <t>L006</t>
  </si>
  <si>
    <t>L007</t>
  </si>
  <si>
    <t>L008</t>
  </si>
  <si>
    <t>L009</t>
  </si>
  <si>
    <t>Determinación C.B.R. de laboratorio, sin incluir Proctor.</t>
  </si>
  <si>
    <t>Ensayo triaxial UU, sin consolidar y sin drenar, sobre muestra inalterada.</t>
  </si>
  <si>
    <t>Ensayo triaxial CU, sobre muestra inalterada, con consolidación previa, rotura sin drenaje y medida de presiones intersticiales.</t>
  </si>
  <si>
    <t>Ensayo triaxial CD, sobre muestra inalterada, con consolidación previa y rotura con drenaje.</t>
  </si>
  <si>
    <t>Ensayo de carga puntual Franklin.</t>
  </si>
  <si>
    <t>Determinación del porcentaje de absorción de agua.</t>
  </si>
  <si>
    <t>Determinación de la estabilidad de los áridos frente a la acción de las soluciones de sulfato sódico o magnésico (5 ciclos).</t>
  </si>
  <si>
    <t>Determinación del coeficiente Micro-Deval húmedo y friabilidad.</t>
  </si>
  <si>
    <t>Determinación de la presión de hinchamiento en roca (ensayo Hudder-Amberg).</t>
  </si>
  <si>
    <t>Determinación del índice de lajas y agujas.</t>
  </si>
  <si>
    <t>ENSAYOS DE CARACTERIZACIÓN, RESISTENCIA EN ROCAS Y ÁRIDOS</t>
  </si>
  <si>
    <t>Análisis químico completo de agua, para determinar su agresividad. (EHE)</t>
  </si>
  <si>
    <t xml:space="preserve">Hora </t>
  </si>
  <si>
    <t>Abono fijo por transporte de cada equipo de maquiaria de perforación de pozos, incluida perforadora, compresor, bombas y demás medios auxliares</t>
  </si>
  <si>
    <t>Abono fijo por transporte de cada equipo de sondeos, penetrómetro estático u otros equipos especiales al área de trabajo.</t>
  </si>
  <si>
    <t>Toma de muestra inalterada, con tomamuestras de tipo abierto, durante la perforación de un sondeo</t>
  </si>
  <si>
    <t>Toma de muestra inalteradacon tomamuestras tipo Shelby, durante la perforación de un sondeo.</t>
  </si>
  <si>
    <t>Recargo por toma de muestras inalteradas o ensayos SPT a partir de 25 m de profundidad.</t>
  </si>
  <si>
    <t>ENSAYOS EN SONDEOS</t>
  </si>
  <si>
    <t>Ensayo SPT durante la perforación de un sondeo</t>
  </si>
  <si>
    <t>Ensayo de permeabilidad Lugeon, a partir de 100 m de profundidad.</t>
  </si>
  <si>
    <t>Toma de muestra de hasta 5 kg de peso, en bolsa o bote hermeticamente cerrado en  calicata.</t>
  </si>
  <si>
    <t>Recargo por reposición de pavimento en calicata con material bituminoso, baldosa, hormigón, piedra u otro material de pavimentación.</t>
  </si>
  <si>
    <t>ENSAYOS PENETRACIÓN CON EL CONO Y EL PIEZOCONO</t>
  </si>
  <si>
    <t>Determinación de la densidad y humedad "in situ" por el método de la arena.</t>
  </si>
  <si>
    <t>Prospección mediante tomografía eléctrica, usando dispositivos electródicos focalizados, con espaciado entre elctrodos de 5 a 10 m y al menos 10 niveles de medida, incluyendo toma de datos, procesado, interpretación e informe.</t>
  </si>
  <si>
    <t>Sondeo eléctrico vertical (S.E.V.) de hasta 400 m de apertura de ala, incluyendo toma de datos, procesado, interpretación e informe.</t>
  </si>
  <si>
    <t>Sondeo eléctrico vertical (S.E.V.) de más de 400 m de apertura de ala, incluyendo toma de datos, procesado, interpretación e informe.</t>
  </si>
  <si>
    <t>Perfil sísmico de refracción con implantación de 50 m de longitud mínima, registro de ida y vuelta y dispositivo de 12 geófonos con realización de al menos 5 tiros, incluyendo toma de datos, procesado, interpretación e informe.</t>
  </si>
  <si>
    <t>Perfil sísmico de refracción con implantación de 100 m de longitud mínima, registro de ida y vuelta y dispositivo de 24 geófonos con realización de al menos 7 tiros, incluyendo toma de datos, procesado, interpretación e informe.</t>
  </si>
  <si>
    <t>Sondeo electromagnético en el dominio de tiempos (SEDT), con bucle de medida de hasta 100 m x 100 m, incluyendo toma de datos, procesado, interpretación e informe.</t>
  </si>
  <si>
    <t>GEOFÍSICA DE SUPERFICIE Y EN SONDEOS</t>
  </si>
  <si>
    <t>Medida de trayectoria y desviación en sondeos inclinados o verticales de más de 25 m de longitud</t>
  </si>
  <si>
    <t>Medida del calibre y la ovalización en sondeos inclinados o verticales de más de 25 m de longitud</t>
  </si>
  <si>
    <t>UF001</t>
  </si>
  <si>
    <t>UC001</t>
  </si>
  <si>
    <t>UC002</t>
  </si>
  <si>
    <t>UC003</t>
  </si>
  <si>
    <t>UF002</t>
  </si>
  <si>
    <t>UF003</t>
  </si>
  <si>
    <t>UF004</t>
  </si>
  <si>
    <t>UF005</t>
  </si>
  <si>
    <t>UF006</t>
  </si>
  <si>
    <t>UF007</t>
  </si>
  <si>
    <t>UF008</t>
  </si>
  <si>
    <t>UF009</t>
  </si>
  <si>
    <t>UF010</t>
  </si>
  <si>
    <t>UF011</t>
  </si>
  <si>
    <t>UF012</t>
  </si>
  <si>
    <t>UZ001</t>
  </si>
  <si>
    <t>UZ002</t>
  </si>
  <si>
    <t>UZ003</t>
  </si>
  <si>
    <t>UT001</t>
  </si>
  <si>
    <t>UT002</t>
  </si>
  <si>
    <t>UT003</t>
  </si>
  <si>
    <t>UT004</t>
  </si>
  <si>
    <t>UT005</t>
  </si>
  <si>
    <t>UT006</t>
  </si>
  <si>
    <t>UT007</t>
  </si>
  <si>
    <t>UT008</t>
  </si>
  <si>
    <t>US001</t>
  </si>
  <si>
    <t>US002</t>
  </si>
  <si>
    <t>US003</t>
  </si>
  <si>
    <t>US004</t>
  </si>
  <si>
    <t>US005</t>
  </si>
  <si>
    <t>US006</t>
  </si>
  <si>
    <t>US007</t>
  </si>
  <si>
    <t>US008</t>
  </si>
  <si>
    <t>US009</t>
  </si>
  <si>
    <t>US010</t>
  </si>
  <si>
    <t>US011</t>
  </si>
  <si>
    <t>US012</t>
  </si>
  <si>
    <t>US013</t>
  </si>
  <si>
    <t>US014</t>
  </si>
  <si>
    <t>US015</t>
  </si>
  <si>
    <t>US016</t>
  </si>
  <si>
    <t>US017</t>
  </si>
  <si>
    <t>US018</t>
  </si>
  <si>
    <t>US019</t>
  </si>
  <si>
    <t>US021</t>
  </si>
  <si>
    <t>US022</t>
  </si>
  <si>
    <t>UE001</t>
  </si>
  <si>
    <t>UE002</t>
  </si>
  <si>
    <t>UE003</t>
  </si>
  <si>
    <t>UE004</t>
  </si>
  <si>
    <t>UE005</t>
  </si>
  <si>
    <t>UE006</t>
  </si>
  <si>
    <t>UE007</t>
  </si>
  <si>
    <t>UE008</t>
  </si>
  <si>
    <t>UE009</t>
  </si>
  <si>
    <t>UE010</t>
  </si>
  <si>
    <t>UE011</t>
  </si>
  <si>
    <t>UE012</t>
  </si>
  <si>
    <t>UC004</t>
  </si>
  <si>
    <t>UC005</t>
  </si>
  <si>
    <t>UC006</t>
  </si>
  <si>
    <t>UC007</t>
  </si>
  <si>
    <t>UC008</t>
  </si>
  <si>
    <t>UC009</t>
  </si>
  <si>
    <t>UP001</t>
  </si>
  <si>
    <t>UP002</t>
  </si>
  <si>
    <t>UP003</t>
  </si>
  <si>
    <t>UP006</t>
  </si>
  <si>
    <t>Perforación y preparación de pozo para ensayo de bombeo  con diámetro Ø ≥ 250 mm, incluyendo engravillado con diámetros seleccionados, sellado en los tramos necesarios, colocación de tubería ciega o ranurada,  y cualquier operación adicional necesaria.</t>
  </si>
  <si>
    <t>Ensayo de bombeo, incluyendo desplazamiento de máquinaria de bombeo y auxiliar, limpieza y desarrollo del pozo, bombeos escalonados y recuperación en pozo y piezómetros anexos, sistema de evacuación del agua bombeada y todos los medios auxiliares necesarios. Duración del ensayo de bombeo y recuperación propiamente dichos de 24 horas</t>
  </si>
  <si>
    <t>Recargo por hora adicional de prolongación de ensayo de bombeo a más de 24 horas de duración.</t>
  </si>
  <si>
    <t>Perforación a rotación en cualquier tipo de terreno, con recuperación de testigo mediante sistema "wire-line" y diámetro mínimo HQ de 50 a 100 m de profundidad.</t>
  </si>
  <si>
    <t>US023</t>
  </si>
  <si>
    <t>US024</t>
  </si>
  <si>
    <t>Perforación a rotación en cualquier tipo de terreno, con recuperación de testigo mediante sistema "wire-line" y diámetro mínimo HQ a partir de 100 m de profundidad.</t>
  </si>
  <si>
    <t>Recargo por perforación inclinada hasta 45º respecto de la vertical, para cualquier profundidad.</t>
  </si>
  <si>
    <t>US025</t>
  </si>
  <si>
    <t>Toma de muestras mediante tallado de bloque.</t>
  </si>
  <si>
    <t>Recargo en la prueba de penetración dinámica Borros, DPH ó DPSH de profundidad  &gt;10m.</t>
  </si>
  <si>
    <t>Testificación geofísica de sondeos verticales o inclinados de más de 25 m de longitud, con registro de flujo mediante sonda de tipo micromolinete (tres pasadas en ascenso y descenso) o registro de la orientación de las discontinuidades con sonda teleacústica, óptica u otra, por cada uno de ellos.</t>
  </si>
  <si>
    <t>Testificación geofísica de sondeos verticales o inclinados de más de 25 m de longitud, con registro de descenso y ascenso, mediante técnicas eléctricas, radioactivas, sónicas de onda completa, termometría, por cada uno de ellos.</t>
  </si>
  <si>
    <t>Jornada de trabajo en horario nocturno o festivo de piloto de vía o encargado de trabajos, incluidos transporte y dietas.</t>
  </si>
  <si>
    <t>Registrador (data logger) para lectura continua de piezómetro de cuerda vibrante, incluso suministro, instalación y arqueta. Válido para la lectura de un piezómetro.</t>
  </si>
  <si>
    <t>L010</t>
  </si>
  <si>
    <t>L011</t>
  </si>
  <si>
    <t>L012</t>
  </si>
  <si>
    <t>L013</t>
  </si>
  <si>
    <t>L014</t>
  </si>
  <si>
    <t>L015</t>
  </si>
  <si>
    <t>L016</t>
  </si>
  <si>
    <t>L020</t>
  </si>
  <si>
    <t>L021</t>
  </si>
  <si>
    <t>L022</t>
  </si>
  <si>
    <t>L023</t>
  </si>
  <si>
    <t>L024</t>
  </si>
  <si>
    <t>L025</t>
  </si>
  <si>
    <t>L026</t>
  </si>
  <si>
    <t>L027</t>
  </si>
  <si>
    <t>L028</t>
  </si>
  <si>
    <t>L029</t>
  </si>
  <si>
    <t>L030</t>
  </si>
  <si>
    <t>L031</t>
  </si>
  <si>
    <t>L033</t>
  </si>
  <si>
    <t>L034</t>
  </si>
  <si>
    <t>L035</t>
  </si>
  <si>
    <t>L036</t>
  </si>
  <si>
    <t>L037</t>
  </si>
  <si>
    <t>L042</t>
  </si>
  <si>
    <t>L045</t>
  </si>
  <si>
    <t>L048</t>
  </si>
  <si>
    <t>L049</t>
  </si>
  <si>
    <t>L050</t>
  </si>
  <si>
    <t>L051</t>
  </si>
  <si>
    <t>L052</t>
  </si>
  <si>
    <t>L053</t>
  </si>
  <si>
    <t>L054</t>
  </si>
  <si>
    <t>L055</t>
  </si>
  <si>
    <t>L056</t>
  </si>
  <si>
    <t>L057</t>
  </si>
  <si>
    <t>L058</t>
  </si>
  <si>
    <t>L059</t>
  </si>
  <si>
    <t>L060</t>
  </si>
  <si>
    <t>L061</t>
  </si>
  <si>
    <t>L062</t>
  </si>
  <si>
    <t>L063</t>
  </si>
  <si>
    <t>L064</t>
  </si>
  <si>
    <t>L065</t>
  </si>
  <si>
    <t>L066</t>
  </si>
  <si>
    <t>L067</t>
  </si>
  <si>
    <t>L068</t>
  </si>
  <si>
    <t>L069</t>
  </si>
  <si>
    <t>L070</t>
  </si>
  <si>
    <t>US026</t>
  </si>
  <si>
    <t xml:space="preserve">Ud. </t>
  </si>
  <si>
    <t>UF013</t>
  </si>
  <si>
    <t>UF014</t>
  </si>
  <si>
    <t>UF015</t>
  </si>
  <si>
    <t>Dispositivo de golpeo para ensayo "down-hole", cimentado con hormigón y totalmente terminado.</t>
  </si>
  <si>
    <t>UF016</t>
  </si>
  <si>
    <t>Ensayo sísismico "down-hole"  o de sísmica paralela, con medidas a 1 m de tres tiros independientes, geófono de tres componentes orientable y registro de cada posición del geófono.</t>
  </si>
  <si>
    <t xml:space="preserve">Ensayo sísismico "cross-hole", con medidas a 1 m de dos tiros y registro de cda posición del geófono </t>
  </si>
  <si>
    <t>Recargo por perforación a destroza en cualquier tipo de terreno, con diámetro Ø ≤ 200 mm y de 200 m a 400 m de profundidad, incluso suministro de agua y otros medios auxiliare.</t>
  </si>
  <si>
    <t xml:space="preserve"> Recargo  por perforación con extracción continua de testigo, en cualquier tipo de terreno, entre 25 y 50 m de profundidad, excepto si se perfora con wire-line</t>
  </si>
  <si>
    <t>Recargo por perforación inclinada 45º o más a partir de la vertical, para cualquier profundidad.</t>
  </si>
  <si>
    <t>Medida del nivel piezométrico en cada sondeo terminado durante la campaña.</t>
  </si>
  <si>
    <t>Medida del nivel piezométrico en cada sondeo terminado posterior a la finalización de la campaña, incluido desplazamiento.</t>
  </si>
  <si>
    <t>Caja portatestigos de cartón parafinado o de plástico incluído fotografía en color y transporte a almacen.</t>
  </si>
  <si>
    <t>CALICATAS</t>
  </si>
  <si>
    <t xml:space="preserve">Toma de muestra en saco o sacos de 25 a  50 kg de peso,en calicata. </t>
  </si>
  <si>
    <t>Toma de muestra en saco o sacos de 25 a  50 kg de peso, en cantera o zona canterable, acopio u otros puntos, incluido desplazamiento.</t>
  </si>
  <si>
    <t>Perfil sísmico de reflexión dispositivo medida mínimo de 24 canales y técnica CDP, espaciado mínimo entre geófonos de 5 m, energía mediante martillo, incluyendo toma de datos, procesado, interpretación e informe.</t>
  </si>
  <si>
    <t>Perfil de sísmica pasiva de 60 metros de longitud, con implantación lineal de 24 geófonos espaciados de 1 a 5 m, incluyendo toma de datos, procesado, interpretación e informe.</t>
  </si>
  <si>
    <t>Dispositivo de reacción necesaria para ensayo de carga con placa en vía.</t>
  </si>
  <si>
    <t>Limnígrafo electrónico y autónomo tipo Mini Diver o Baro Diver para registro automático de las variaciones de nivel de agua y temperatura en sondeos, incluso suministro e instalación.</t>
  </si>
  <si>
    <t>UE013</t>
  </si>
  <si>
    <t>US027</t>
  </si>
  <si>
    <t>US028</t>
  </si>
  <si>
    <t>Apertura, descripción y preparación de muestra de suelo para cualquier tipo de ensayo</t>
  </si>
  <si>
    <t>Determinación de la humedad mediante secado en estufa</t>
  </si>
  <si>
    <t>Determinación de los límites Atterberg.</t>
  </si>
  <si>
    <t xml:space="preserve">Comprobación de no plasticidad. </t>
  </si>
  <si>
    <t xml:space="preserve">Determinación de límite de retracción. </t>
  </si>
  <si>
    <t xml:space="preserve">Porosidad de un terreno. </t>
  </si>
  <si>
    <t>Ensayo brasileño, incluso tallado.</t>
  </si>
  <si>
    <t>Ensayo de compresión simple en roca, incluso tallado.</t>
  </si>
  <si>
    <t>Ensayo de compresión simple en roca, instrumentado con bandas extensométricas, incluso tallado.</t>
  </si>
  <si>
    <t>Determinación del porcentaje de caras de fracturas de partículas de árido.</t>
  </si>
  <si>
    <t xml:space="preserve">Contenido de sales solubles, sin incluir el yeso, en un suelo </t>
  </si>
  <si>
    <t xml:space="preserve">Contenido de sales solubles incluido el yeso en un suelo </t>
  </si>
  <si>
    <t xml:space="preserve">Determinación del contenido de yesos en un suelo </t>
  </si>
  <si>
    <t>L017</t>
  </si>
  <si>
    <t>L018</t>
  </si>
  <si>
    <t>L019</t>
  </si>
  <si>
    <t>L032</t>
  </si>
  <si>
    <t>L038</t>
  </si>
  <si>
    <t>L039</t>
  </si>
  <si>
    <t>L040</t>
  </si>
  <si>
    <t>L041</t>
  </si>
  <si>
    <t>L043</t>
  </si>
  <si>
    <t>L044</t>
  </si>
  <si>
    <t>L046</t>
  </si>
  <si>
    <t>L047</t>
  </si>
  <si>
    <t>L071</t>
  </si>
  <si>
    <t xml:space="preserve">Determinación de granulometria por tamizado. </t>
  </si>
  <si>
    <t>Material que pasa por tamiz 0,08 UNE.</t>
  </si>
  <si>
    <t xml:space="preserve">Determinación de granulometría por tamizado de gruesos y finos, en zahorras. </t>
  </si>
  <si>
    <t xml:space="preserve">Determinación de granulometría por sedimentación. </t>
  </si>
  <si>
    <t xml:space="preserve">Granulometría por doble hidrómetro, dispersabililidad. </t>
  </si>
  <si>
    <t>Ensayo de dispersión o erosión interna (Pin-hole).</t>
  </si>
  <si>
    <t>Permeabilidad bajo carga constante en suelos granulares.</t>
  </si>
  <si>
    <t xml:space="preserve">Ensayo de compresión simple en suelos. </t>
  </si>
  <si>
    <t xml:space="preserve">Ensayo de corte directo CU, consolidado y sin drenaje, sobre muestras inalteradas. </t>
  </si>
  <si>
    <t>Ensayo de corte directo CD, consolidado y drenado, sobre muestra inalterada.</t>
  </si>
  <si>
    <t xml:space="preserve">Ensayo de corte directo UU, sin consolidar y sin drenar, sobre muestra inalterada. </t>
  </si>
  <si>
    <t>Ensayo edométrico con al menos siete escalones de carga y tres de descarga, y curvas de consolidación-tiempo.</t>
  </si>
  <si>
    <t xml:space="preserve">Ensayo de colapso. </t>
  </si>
  <si>
    <t xml:space="preserve">Ensayo de hinchamiento Lambe. </t>
  </si>
  <si>
    <t xml:space="preserve">Determinación de presión de hinchamiento. </t>
  </si>
  <si>
    <t xml:space="preserve">Ensayo de hinchamiento libre. </t>
  </si>
  <si>
    <t xml:space="preserve">Ensayo Proctor normal. </t>
  </si>
  <si>
    <t xml:space="preserve">Ensayo Proctor modificado. </t>
  </si>
  <si>
    <t xml:space="preserve">Absorción y peso específico aparente. </t>
  </si>
  <si>
    <t xml:space="preserve">Determinación del índice de Schimazek incluida lámina delgada y brasileño. </t>
  </si>
  <si>
    <t xml:space="preserve">Determinación de la velocidad sónica en testigos. Ondas longitudinales. </t>
  </si>
  <si>
    <t xml:space="preserve">Índice de rebote (martillo Schmidt) </t>
  </si>
  <si>
    <t xml:space="preserve">Abrasividad Cerchar. </t>
  </si>
  <si>
    <t xml:space="preserve">Dureza Cerchar. </t>
  </si>
  <si>
    <t xml:space="preserve">Determinación del índice DRI (Drilling Rate Index) Índice de perforabilidad. </t>
  </si>
  <si>
    <t xml:space="preserve">Determinación Slake Durability Index. Desmoronamiento de rocas blandas </t>
  </si>
  <si>
    <t xml:space="preserve">Ensayo de desgaste Los Angeles. </t>
  </si>
  <si>
    <t>Determinación de la estabilidad de los áridos y fragmentos de roca frente a la acción del desmoronamiento en agua.</t>
  </si>
  <si>
    <t>Terrones de arcillas.</t>
  </si>
  <si>
    <t xml:space="preserve">Partículas blandas en áridos gruesos. </t>
  </si>
  <si>
    <t>Estabilidad de los áridos y fragmentos de roca frente a la acción de los ciclos de humedad-sequedad</t>
  </si>
  <si>
    <t xml:space="preserve">Equivalente de arena. </t>
  </si>
  <si>
    <r>
      <rPr>
        <sz val="8"/>
        <rFont val="Calibri"/>
        <family val="2"/>
        <scheme val="minor"/>
      </rPr>
      <t xml:space="preserve">Ensayos de laboratorio en muestra de balasto de plataforma-reutilizacion </t>
    </r>
    <r>
      <rPr>
        <sz val="7"/>
        <rFont val="Calibri"/>
        <family val="2"/>
        <scheme val="minor"/>
      </rPr>
      <t>(Contaje visual del porcentaje de caliza y/o dolomía, contenido en MO, partículas alteradas o blandas. Determinación del porcentaje de caras de fracturas de partículas de árido grueso. Ensayos de granulometría; porcentaje que pasa por el tamiz 63, 50, 40, 31,5 y 22,4,  porcentaje que pasa por el tamiz: 0,50, porcentaje que pasa por el tamiz: 0,063. Ensayo Índice de forma, (únicamente el material retenido por el tamiz 22,4. Longitud de las piedras. Este ensayo se corresponde con la categoría “A” de la norma UNE-EN 13450:2003. Ensayo de Los Ángeles (con las especificaciones el anejo C de la norma UNE-EN- 13450:2003))</t>
    </r>
  </si>
  <si>
    <t xml:space="preserve">Determinación cuantitativa de carbonatos. </t>
  </si>
  <si>
    <t xml:space="preserve">Determinación cuantitativa de sulfatos solubles. </t>
  </si>
  <si>
    <t>Determinación cuantitativa de materia orgánica por el método del permanganato potásico.</t>
  </si>
  <si>
    <t xml:space="preserve">Acidez Baumman-Gully. EHE Anejo 5. </t>
  </si>
  <si>
    <t xml:space="preserve">Determinación del pH de un suelo </t>
  </si>
  <si>
    <t>UT009</t>
  </si>
  <si>
    <t>UT010</t>
  </si>
  <si>
    <t>UT011</t>
  </si>
  <si>
    <t>Recargo por apertura de accesos para emplazamiento de cualquier tipo de maquinaria mediante retroexcavadora u otros medios auxiliares en cada punto de reconocimiento en que sea preciso y reposición, previa autorización del Responsable del Trabajo.</t>
  </si>
  <si>
    <t>Perforación a rotación en rellenos o suelos, con diámetros comerciales hasta Ø &lt; 120 mm con extracción continua de testigo de Ø &gt; 70 mm, incluso suministro de agua y entubación.</t>
  </si>
  <si>
    <t>Perforación a rotación, con diámetros comerciales  Ø ≤ 120 mm en gravas-bolos, incluso suministro de agua y entubación</t>
  </si>
  <si>
    <t>Perforación a rotación con diámetros comerciales  Ø ≤  120 mm, en rocas de gran dureza con extracción continua de testigo  Ø &gt; 70 mm, incluso suministro de agua y entubación</t>
  </si>
  <si>
    <t>Testificación de sondeos.</t>
  </si>
  <si>
    <t>Perforación a rotación, con diámetros comerciales  Ø ≤  120 mm en rocas de dureza baja con extracción de testigo Ø &gt; 70 mm, incluso suministro de agua y entubación.</t>
  </si>
  <si>
    <t>Perforación a rotación, con diámetros comerciales  Ø ≤  120 mm en rocas de dureza media con extracción de testigo Ø &gt; 70 mm, incluso suministro de agua y entubación.</t>
  </si>
  <si>
    <t>Recargo adicional por perforación con máquina de sondeos de dimensiones reducidas (no estándar)</t>
  </si>
  <si>
    <t>US029</t>
  </si>
  <si>
    <t>US030</t>
  </si>
  <si>
    <t>Ensayo dilatométrico en suelos con sonda plana (presión máxima 2 Mpa).</t>
  </si>
  <si>
    <t>US031</t>
  </si>
  <si>
    <t>UE014</t>
  </si>
  <si>
    <t>UE015</t>
  </si>
  <si>
    <t>Ensayo de carga con placa de Ø ≤ 60 cm, incluidos todos los medios auxiliares necesarios, fotografías en color e informe de resultados. Excepto dispositivo de reacción,</t>
  </si>
  <si>
    <t>Recargo  por perforación con extracción continua de testigo, en cualquier tipo de terreno, entre 50 y 100 m de profundidad, excepto si se perfora con wire-line</t>
  </si>
  <si>
    <t>UO001</t>
  </si>
  <si>
    <t>UO002</t>
  </si>
  <si>
    <t>UO003</t>
  </si>
  <si>
    <t>UO004</t>
  </si>
  <si>
    <t>UO005</t>
  </si>
  <si>
    <t>UO006</t>
  </si>
  <si>
    <t>UO007</t>
  </si>
  <si>
    <t>UO008</t>
  </si>
  <si>
    <t>UO009</t>
  </si>
  <si>
    <t>UO010</t>
  </si>
  <si>
    <t>UO011</t>
  </si>
  <si>
    <t>UO012</t>
  </si>
  <si>
    <t>UO013</t>
  </si>
  <si>
    <t>UO014</t>
  </si>
  <si>
    <t>UO015</t>
  </si>
  <si>
    <t>UO016</t>
  </si>
  <si>
    <t>UO017</t>
  </si>
  <si>
    <t>UO018</t>
  </si>
  <si>
    <t>INVESTIGACIONES ESTRUCTURALES</t>
  </si>
  <si>
    <t>Achique completo y control de recuperación del nivel piezométrico en sondeo terminado, hasta 50 m de profundidad. Incluyendo ficha con fotografías y gráficas con la recuperación del nivel</t>
  </si>
  <si>
    <t>Achique completo y control de recuperación del nivel piezométrico en sondeo terminado, a partir de  50 m de profundidad. Incluyendo ficha con fotografías y gráficas con la recuperación del nivel</t>
  </si>
  <si>
    <t>De técnico cualificado para la realización de trabajos de campo que no estén contemplados en el Pliego. Transporte y dietas incluidos</t>
  </si>
  <si>
    <t>De personal realizando labores de detección de armaduras mediante pachómetro. Incluido transporte y manutención</t>
  </si>
  <si>
    <t>UP007</t>
  </si>
  <si>
    <t>Ensayo triaxial en roca, sobre tres probetas, incluso tallado.</t>
  </si>
  <si>
    <t>Ensayo de corte directo en tres discontinuidades en roca, incluso tallado.</t>
  </si>
  <si>
    <t>Inspección mediante videocámara de huecos de testigo y almacenaje de la información en soporte visual.</t>
  </si>
  <si>
    <t>Recargo por reposición de pavimento en calicata de inspección de cimentaciones con material bituminoso, baldosa, hormigón, piedra u otro material de pavimentación.</t>
  </si>
  <si>
    <t>Posicionamiento en campo y/o replanteo y nivelación de puntos de reconocimiento por topografía, con precisión de ±1 cm, incluido plano o croquis y fotografía en color.</t>
  </si>
  <si>
    <t>Perforación a destroza en cualquier tipo de terreno, con diámetro Ø ≤ 200 mm y hasta 200 m de profundidad, incluso suministro de agua, entubación y otros medios auxiliares.</t>
  </si>
  <si>
    <t>Perforación a rotación en suelos con barrena helicoidal Ø ≥ 200 mm. Incluido entubación.</t>
  </si>
  <si>
    <t>Recargo adicional por perforación con diámetro Ø &gt; 120 mm.</t>
  </si>
  <si>
    <t>Prueba de penetración dinámica Borros, DPH ó DPSH, de profundidad  ≤10m</t>
  </si>
  <si>
    <t>Jornada de trabajo en horario nocturno o festivo de oficial (transporte y dietas incluido)</t>
  </si>
  <si>
    <t>Jornada de trabajo en horario nocturno o festivo  de ayudante (transporte y dietas incluido)</t>
  </si>
  <si>
    <t>Jornada de trabajo en horario nocturno o festivo de técnico (transporte y dietas incluido)</t>
  </si>
  <si>
    <t xml:space="preserve">Ensayo de permeabilidad Lefranc a carga constantehasta 100 m de profundidad. </t>
  </si>
  <si>
    <t>Ensayo de permeabilidad Lefranc a carga variable hasta 100 m de profundidad.</t>
  </si>
  <si>
    <t>Abono fijo por transporte al área de trabajos de penetrómetro dinámico, Vane-test, equipo de placa de carga, presiómetro, dilatometría, equipo de geofísica de superfice, equipo de geofísica en sondeos, equipo topográfico, testiguera,  etc.</t>
  </si>
  <si>
    <t>Recargo por apertura de accesos para emplazamiento de sonda mediante maquinaria tipo retroexcavadora con el uso de martillo percutor hidráulico u otros medios auxiliares en cada punto de reconocimiento en que sea preciso y reposición, previa autorización del Responsable del Trabajo.</t>
  </si>
  <si>
    <t>Perfil de tomografía sísmica de refracción con implantación de 120 m de longitud mínima, registro de ida y vuelta y dispositivo de 24 geófonos con realización de al menos 7 tiros, incluyendo toma de datos, procesado, interpretación e informe.</t>
  </si>
  <si>
    <t>UF017</t>
  </si>
  <si>
    <t>UF018</t>
  </si>
  <si>
    <t>Perfil de tomografía sísmica de refracción con implantación de 60 m de longitud mínima, registro de ida y vuelta y dispositivo de 12 geófonos con realización de al menos 5 tiros, incluyendo toma de datos, procesado, interpretación e informe.</t>
  </si>
  <si>
    <t>Jornada de alquiler de equipos de iluminación, mínimo dos focos de potencia suficiente</t>
  </si>
  <si>
    <t>Recargo hasta una longitud de 5 metros, para la toma de testigos en cualquier dirección.</t>
  </si>
  <si>
    <t>Calicata manual de 1,5 m de profundidad mínima en suelos para la inspección de cimentaciones, incluidas fichas descriptivas, fotografías en color, medidas, entibado si fuese necesario a juicio del Responsable del Trabajo y reposición.</t>
  </si>
  <si>
    <t>Calicata manual de 1,5 m de profundidad mínima en pavimento (hormigón, aglomerado etc.) para la inspección de de cimentaciones, incluidas fichas descriptivas, fotografías en color, medidas entibado si fuese necesario a juicio del Responsable del Trabajo y retirada de sobrantes</t>
  </si>
  <si>
    <t>Calicata manual de 1,5 m de profundidad mínima en plataforma de vía para la inspección de cimentaciones, incluidas fichas descriptivas, fotografías en color, medidas, entibado si fuese necesario a juicio del Responsable del Trabajo y reposición.</t>
  </si>
  <si>
    <t>De trabajo de oficial (diurno y nocturno) realizando labores de albañilería, etc. Incluyendo los medios necesarios tanto para la ejecución como la reposición. No se incluye el tiempo empleado los trabajos de reposición de las calicatas ni huecos dejados en la toma de testigos</t>
  </si>
  <si>
    <t>De trabajo de peón (diurno y nocturno) realizando labores de albañilería, etc.  Incluyendo los medios necesarios tanto para la ejecución como la reposición. No se incluye el tiempo empleado en los trabajos de reposición de las calicatas ni huecos dejados en la toma de testigos.</t>
  </si>
  <si>
    <t>UE0011</t>
  </si>
  <si>
    <t>Calicata  mecánica en suelos de 3 m de profundidad mínima, incluidas fichas descriptivas, fotografías en color y reposición.</t>
  </si>
  <si>
    <t>Calicata manual de 1,5 m de profundidad mínima en suelos para determinar la existencia de servicios afectados, incluidas fichas descriptivas, fotografías en color, entibado si fuese necesario a juicio del Responsable del Trabajo y reposición.</t>
  </si>
  <si>
    <t>Calicata manual de 1,5 m de profundidad mínima en pavimento (hormigón, aglomerado etc.) para determinar la existencia de servicios afectados, incluidas fichas descriptivas, fotografías en color, entibado si fuese necesario a juicio del Responsable del Trabajo y retirada de sobrantes.</t>
  </si>
  <si>
    <t>Calicata de vía mecánica en el talud de la plataforma o entre dos traviesas, de la profundidad que determine el Responsable del Trabajo, incluidas fichas descriptivas, fotografías en color, reposición y posibles esperas por la circulación de trenes.</t>
  </si>
  <si>
    <t>Calicata de vía  manual en el talud de la plataforma o entre dos traviesas, de la profundidad que determine el Responsable del Trabajo, incluidas fichas descriptivas, fotografías en color, reposición y posibles esperas por la circulación de trenes.</t>
  </si>
  <si>
    <t xml:space="preserve">De técnico cualificado para la realización de trabajos de gabinete que no estén contemplados en el Pliego. </t>
  </si>
  <si>
    <t>UO019</t>
  </si>
  <si>
    <t>UO020</t>
  </si>
  <si>
    <t>Toma de  muestras de piedra en rama en cantera o afloramiento con utilización de martillo neumático u otros medios mecánicos .</t>
  </si>
  <si>
    <t>Suministro, transporte  e instalación completa de piezómetro de cuerda vibrante hasta 25 m de profundidad, incluyendo todos los medios auxiliares necesarios, tubería (ciega y ranurada), engravillado o cementado, tapón con lechada de cemento, bentonita-cemento o mortero, incluso tiempos de espera y cableado.</t>
  </si>
  <si>
    <t>UO022</t>
  </si>
  <si>
    <t>Km de transporte de cajas de sondeos desde almacén medido en un solo sentido al sitio requerido por Ineco una vez transcurrido el periodo de un año de almacenaje.</t>
  </si>
  <si>
    <t>UO023</t>
  </si>
  <si>
    <t>Almacenaje y custodia de cajas de sondeos de entre 1-50 cajas a partir del año desde la finalización de la obra.</t>
  </si>
  <si>
    <t>UO024</t>
  </si>
  <si>
    <t>Almacenaje y custodia de cajas de sondeos de entre 50-100 cajas a partir del año desde la  finalización de la obra.</t>
  </si>
  <si>
    <t>UO025</t>
  </si>
  <si>
    <t>AUSCULTACIÓN</t>
  </si>
  <si>
    <t>UA0001</t>
  </si>
  <si>
    <t>Varilla de cero de 25mm de diámetro para referencia topográfica profunda incluyendo manguitos de empalme, tubo pvc protección, cabeza esférica de nivelación y todos los elementos necesarios para su instalación, incluso arqueta de protección superficial.</t>
  </si>
  <si>
    <t>UA0002</t>
  </si>
  <si>
    <t xml:space="preserve">Hito con cabeza inoxidable para nivelación de precisión y vástago de 1 m de profundidad, incluyendo consumibles para anclaje  y arqueta de protección superficial. </t>
  </si>
  <si>
    <t>UA0003</t>
  </si>
  <si>
    <t xml:space="preserve">Tubería inclinométrica de aluminio suministrada en tramos de 1m de longitud y diámetro 63/51 mm con manguitos telescópicos, incluyendo P.P. de tapón de fondo, elementos de montaje, solape, tapa de protección en cabeza, fijación de carrete de medida y arqueta de aluminio de 300x300 mm para protección en superficie. </t>
  </si>
  <si>
    <t>UA0004</t>
  </si>
  <si>
    <t>Varilla de acero inosidable para extensómetro de varilla, incluido vaina de pvc y elementos de unión, así como todos los elementos necesarios para su instalación, incluida arqueta de protección superficial.</t>
  </si>
  <si>
    <t>UA0005</t>
  </si>
  <si>
    <t>Placa de asientos de acero de dimensiones 600x600x5 mm con manguito soldado para arranque de varilla de diámetro 16 mm y cabezal superior de nivelación.</t>
  </si>
  <si>
    <t>UA0006</t>
  </si>
  <si>
    <t xml:space="preserve">Tramo de 1 m de varilla de acero de diámetro 16 mm y tubo de pvc de revestimiento, para transmisión de los movimientos de asiento de las placas hasta el cabezal de nivelación, incluyendo los acoples para su recrecido. </t>
  </si>
  <si>
    <t>UA0007</t>
  </si>
  <si>
    <t>Suministro e instalación de miniprisma para control topográfico con Estación Total.</t>
  </si>
  <si>
    <t>UA0008</t>
  </si>
  <si>
    <t xml:space="preserve">Ud </t>
  </si>
  <si>
    <t>Suministro e instalación de diana de puntería para control topográfico con Estación Total.</t>
  </si>
  <si>
    <t>UA0009</t>
  </si>
  <si>
    <t>Suministro de terna de puntos de inserción para el control de apertura y deslizamiento en fisuras o juntas, incluyendo p.p. de elementos de fijación.</t>
  </si>
  <si>
    <t>UA0010</t>
  </si>
  <si>
    <t>Jornada</t>
  </si>
  <si>
    <t>Jornada de Equipo Técnico para instalación en jornada diurna  provisto del equipo necesario y suministro de materiales para instalación. Se incluyen dietas, gastos de manutención y vehículo de obra.</t>
  </si>
  <si>
    <t>UA0011</t>
  </si>
  <si>
    <t>Jornada de Equipo Técnico para instalación en jornada nocturna  provisto del equipo necesario y suministro de materiales para instalación. Se incluyen dietas, gastos de manutención y vehículo de obra.</t>
  </si>
  <si>
    <t>UA0012</t>
  </si>
  <si>
    <t>Jornada de Equipo Técnico para lectura de sistemas de auscultación en jornada diurna  provistos de los equipos necesarios para toma de lecturas de instrumentación, incluidos gastos de desplazamiento y manutención, vehículo de obra y nota técnica de resultados con gráficas y tablas de evolución de los movimientos.</t>
  </si>
  <si>
    <t>UA0013</t>
  </si>
  <si>
    <t>Jornada de Equipo Técnico para lectura de sistemas de auscultación en jornada nocturna provistos de los equipos necesarios para toma de lecturas de instrumentación, incluidos gastos de desplazamiento y manutención, vehículo de obra y nota técnica de resultados con gráficas y tablas de evolución de los movimientos.</t>
  </si>
  <si>
    <t>PERFORACIÓN Y EQUIPAMIENTO DE PIEZÓMETROS DE CUERDA VIBRANTE, POZOS Y ENSAYOS HIDROGEOLÓGICOS</t>
  </si>
  <si>
    <t>UH0001</t>
  </si>
  <si>
    <r>
      <t xml:space="preserve">Tubo ranurado de PVC-U/HDPE (tipo Preussag) de espesor de pared mínimo </t>
    </r>
    <r>
      <rPr>
        <sz val="8"/>
        <rFont val="Calibri"/>
        <family val="2"/>
      </rPr>
      <t>≥</t>
    </r>
    <r>
      <rPr>
        <sz val="8"/>
        <rFont val="Calibri"/>
        <family val="2"/>
        <scheme val="minor"/>
      </rPr>
      <t xml:space="preserve"> 4 mm, ranurado o ciego, con  Ø ≥60 mm útil, roscado y ranurado en fábrica, instalado en el interior de sondeo.</t>
    </r>
  </si>
  <si>
    <t>UH0002</t>
  </si>
  <si>
    <r>
      <t xml:space="preserve">Tubo ranurado de PVC-U/HDPE de espesor de pared mínimo </t>
    </r>
    <r>
      <rPr>
        <sz val="8"/>
        <rFont val="Calibri"/>
        <family val="2"/>
      </rPr>
      <t>≥</t>
    </r>
    <r>
      <rPr>
        <sz val="8"/>
        <rFont val="Calibri"/>
        <family val="2"/>
        <scheme val="minor"/>
      </rPr>
      <t xml:space="preserve"> 4 mm, ranurado o ciego, con  Ø ≥80 mm útil, roscado y ranurado en fábrica, instalado en el interior de sondeo.</t>
    </r>
  </si>
  <si>
    <t>UH0003</t>
  </si>
  <si>
    <t>UH0004</t>
  </si>
  <si>
    <t>UH0005</t>
  </si>
  <si>
    <t>Recargo de instalación completa de piezómetro de cuerda vibrante a partir de 25 m de profundidad, incluyendo todos los medios auxiliares necesarios, tubería (ciega y ranurada), engravillado o cementado, tapón con lechada de cemento, bentonita-cemento o mortero, incluso tiempos de espera y cableado.</t>
  </si>
  <si>
    <t>UH0006</t>
  </si>
  <si>
    <t>Jornada de Equipo Técnico para lectura de piezómetro de cuerda vibrante en jornada diurna  provistos de los equipos necesarios, incluidos gastos de desplazamiento y manutención, vehículo de obra y nota técnica de resultados con gráficas y tablas de evolución de los movimientos.</t>
  </si>
  <si>
    <t>UH0007</t>
  </si>
  <si>
    <t>Jornada de Equipo Técnico para lectura de piezómetro de cuerda vibrante en jornada nocturna  provistos de los equipos necesarios, incluidos gastos de desplazamiento y manutención, vehículo de obra y nota técnica de resultados con gráficas y tablas de evolución de los movimientos.</t>
  </si>
  <si>
    <t>UH0008</t>
  </si>
  <si>
    <t>UH0009</t>
  </si>
  <si>
    <t>UH0010</t>
  </si>
  <si>
    <t>UH0011</t>
  </si>
  <si>
    <t>Ensayo de placa dinámica de carga ligera ZORN o similar (incluido traslado)</t>
  </si>
  <si>
    <t>Mes</t>
  </si>
  <si>
    <t>Recargo de almacenaje y custodia de cajas de sondeos a partir de 100 cajas a partir del año desde la  finalización de la obra.</t>
  </si>
  <si>
    <r>
      <t xml:space="preserve">Prueba de penetración dinámica DPH ó DPSH en vía, en el talud de la plataforma o entre traviesas, de profundidad  </t>
    </r>
    <r>
      <rPr>
        <sz val="8"/>
        <rFont val="Calibri"/>
        <family val="2"/>
      </rPr>
      <t>≤10m, incluidas posibles esperas por la circulación de trenes.</t>
    </r>
  </si>
  <si>
    <t xml:space="preserve">Toma de muestra a rotación de pequeño diámetro en cualquier dirección en roca, hormigón o pavimento,  mediante perforadora mecánica manual tipo Hilti, hasta 1 m de longitud. Incluido reposición con mortero, baldosa etc, reportaje fotográfico y ficha descriptiva. </t>
  </si>
  <si>
    <t>Abono fijo por transporte al área de trabajo de cualquier tipo de retroexcavadora mediante góndola u otros equipos especiales. En el caso que proceda y previa autorización del Responsable del Trabajo. Incluido ida y vuelta.</t>
  </si>
  <si>
    <t>Hora de recargo por desplazamiento temporal de cualquier tipo de maquinaria por medios auxiliares en cada punto de reconocimiento en que sea preciso y reposición, previa autorización del Responsable del Trabajo. A partir de 1 hora de traslado.</t>
  </si>
  <si>
    <t>Ensayo presiométrico con ciclo intermedio de carga-descarga hasta 50 m. de profundidad. En cualquier tipo de sondeo independientemente del  método perforado.</t>
  </si>
  <si>
    <t>Ensayo presiométrico con ciclo intermedio de carga-descarga entre 50-100 m. de profundidad.  En cualquier tipo de sondeo independientemente del  método perforado.</t>
  </si>
  <si>
    <t>Ensayo presiométrico con ciclo intermedio de carga-descarga a partir de 100 m. de profundidad.  En cualquier tipo de sondeo independientemente del  método perforado.</t>
  </si>
  <si>
    <t>UD. Ensayos de penetración dinámica de cono DCP (incluido traslado e informe de resultados)</t>
  </si>
  <si>
    <t>Ud. Ensayo de penetrómetro ligero con puntaza cónica a energía variable PANDA2 o similar (incluido traslado e informe de resultados)</t>
  </si>
  <si>
    <t>Ensayo de penetración  estática de cono CPU con medida y registro continuo de resistencia total, en punta y fuste. Incluido registro</t>
  </si>
  <si>
    <t>Ensayo de penetración  estática de cono CPTU con medida y registro continuo de resistencia total, en punta, en fuste y presión intersticial. Incluido registro</t>
  </si>
  <si>
    <t>Implantación de cualquier equipo de geofísica, sin contar el  primer ensayo.</t>
  </si>
  <si>
    <t xml:space="preserve">Prospección con geo-radar 3D multifrecuencia, con registro continuo, incluyendo toma de datos, procesado, interpretación e informe. </t>
  </si>
  <si>
    <t>Ensayo de CBR "in situ" incluidos todos los medios auxiliares necesarios  e informe de resultados.</t>
  </si>
  <si>
    <t>UH0002'</t>
  </si>
  <si>
    <t>UH0002''</t>
  </si>
  <si>
    <t>Preparación de pozo o sondeo para aislar tramos en estudio hidrogeológico, incluyendo engravillado con diámetros seleccionados, sellado en los tramos necesarios,  y cualquier operación adicional necesaria.</t>
  </si>
  <si>
    <t>CUADRO DE PRECIOS</t>
  </si>
  <si>
    <t>MEDICIÓN ESTIMADA</t>
  </si>
  <si>
    <t>Importe Unidad licitado (IVA no INCLUIDO)</t>
  </si>
  <si>
    <t>Importe total licitado (IVA NO INCLUIDO)</t>
  </si>
  <si>
    <t>Importe total ofertado (IVA no incluido)</t>
  </si>
  <si>
    <t>Importe unidad ofertado (IVA no INCLUIDO)</t>
  </si>
  <si>
    <t>PROVEEDOR:</t>
  </si>
  <si>
    <t>ALCANCE TRABAJOS DE CAMPO</t>
  </si>
  <si>
    <t>ALCANCE TRABAJOS DE LABORATORIO</t>
  </si>
  <si>
    <t>Importe total ofertado trabajos de campo (IVA no INCLUIDO)</t>
  </si>
  <si>
    <t>Importe total ofertado trabajos de campo (IVA INCLUIDO)</t>
  </si>
  <si>
    <t>Importe total ofertado trabajos de laboratorio (IVA no INCLUIDO)</t>
  </si>
  <si>
    <t>Importe total ofertado trabajos de laboratorio (IVA  INCLUIDO)</t>
  </si>
  <si>
    <t>TOTAL TRABAJOS DE CAMPO</t>
  </si>
  <si>
    <t>TOTAL TRABAJOS DE LABORATORIO</t>
  </si>
  <si>
    <t>Fecha y firma del proveedor</t>
  </si>
  <si>
    <t>Análisis petrográfico mediante lámina delgada, incluyendo preparación de la lámina, recuento mineralógico y fotografías en color.</t>
  </si>
  <si>
    <t>Análisis mineralógico mediante difracción de rayos X. Toma y preparación de la muestra incluido</t>
  </si>
  <si>
    <t>UO013'</t>
  </si>
  <si>
    <t>Jornada de alquiler de minitrén,  dresina o similar. Jornada diurno o nocturna</t>
  </si>
  <si>
    <t>Jornada de trabajo en horario diurno de piloto de vía o encargado de trabajos, incluidos transporte y dietas.</t>
  </si>
  <si>
    <t>Emplazamiento de sonda, penetrómetro estático, piezocono, maquinaria de perforación de pozos u otros equipos especiales en cada punto a reconocer.</t>
  </si>
  <si>
    <t>Emplazamiento de penetrómetro dinámico en cada punto a reconocer.</t>
  </si>
  <si>
    <t>Emplazamiento de cualquier tipo de maquinaria tanto en horario diurno como nocturno en la zona a reconocer que  precise de medios especiales, grúa etc. Incluido gestión y gastos de señalización y de cortes de tráfico. Inluido ida y vuelta</t>
  </si>
  <si>
    <t>Inspección de sondeos mediante videocámara y almacenaje de la información en soporte visual., incluido traslado</t>
  </si>
  <si>
    <t>Determinación de la densidad y humedad "in situ" por el método nuclear. Mínimo 3 medidas por punto de investigación</t>
  </si>
  <si>
    <t>Dispositivo de reacción necesaria para ensayo de carga con placa y CBR "in situ". Incluido transporte</t>
  </si>
  <si>
    <t xml:space="preserve">Ensayo de carga con placa en vía de  Ø ≤ 60 cm, incluyendo retirada de balasto y reposición, fotografías en color y todos los medios auxiliares necesarios, e informe de resultados. </t>
  </si>
  <si>
    <t>Jornada de alquiler de plataforma y vehículo de empuje para desplazamiento por vía mediante diplorer. Jornada diurno o nocturna.</t>
  </si>
  <si>
    <t>Jornada de alquiler de retroexcavadora con diplori para desplazamiento por vía. Jornada diurna o nocturna</t>
  </si>
  <si>
    <t>Jornada de alquiler de andamio o vehículo con cesta elevadora  para trabajos en altura (Diurno y nocturno) incluido trabajos en vía, traslados y emplazamientos.</t>
  </si>
  <si>
    <t>OFERTA ECONÓMICA EXPEDIENTE 20180517-00353</t>
  </si>
  <si>
    <t>Importe total ofertado Comunidades Madrid, Castilla la Mancha y Valenciana  (IVA no INCLUIDO)</t>
  </si>
  <si>
    <t>Importe total ofertado Comunidades Madrid, Castilla la Mancha y Valenciana (IVA  INCLUIDO)</t>
  </si>
  <si>
    <t>Importe de licitación Comunidades Madrid, Castilla la Mancha y Valenciana (IVA no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</si>
</sst>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_);[Red]\(#,##0\)"/>
    <numFmt numFmtId="165" formatCode="_-* #,##0.00\ [$€-C0A]_-;\-* #,##0.00\ [$€-C0A]_-;_-* &quot;-&quot;??\ [$€-C0A]_-;_-@_-"/>
    <numFmt numFmtId="166" formatCode="_-* #,##0.00\ _€_-;\-* #,##0.00\ _€_-;_-* \-??\ _€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sz val="10"/>
      <name val="Calibri"/>
      <family val="2"/>
      <scheme val="minor"/>
    </font>
    <font>
      <sz val="10"/>
      <name val="Arial"/>
      <family val="2"/>
    </font>
    <font>
      <sz val="8"/>
      <name val="Calibri"/>
      <family val="2"/>
      <scheme val="minor"/>
    </font>
    <font>
      <sz val="8"/>
      <color theme="1"/>
      <name val="Calibri"/>
      <family val="2"/>
      <scheme val="minor"/>
    </font>
    <font>
      <b/>
      <sz val="8"/>
      <name val="Calibri"/>
      <family val="2"/>
      <scheme val="minor"/>
    </font>
    <font>
      <sz val="7"/>
      <name val="Calibri"/>
      <family val="2"/>
      <scheme val="minor"/>
    </font>
    <font>
      <b/>
      <u/>
      <sz val="8"/>
      <color theme="1"/>
      <name val="Calibri"/>
      <family val="2"/>
      <scheme val="minor"/>
    </font>
    <font>
      <b/>
      <sz val="8"/>
      <color theme="1"/>
      <name val="Calibri"/>
      <family val="2"/>
      <scheme val="minor"/>
    </font>
    <font>
      <sz val="8"/>
      <name val="Calibri"/>
      <family val="2"/>
    </font>
    <font>
      <sz val="12"/>
      <name val="Arial"/>
      <family val="2"/>
    </font>
    <font>
      <b/>
      <sz val="12"/>
      <name val="Calibri"/>
      <family val="2"/>
      <scheme val="minor"/>
    </font>
    <font>
      <b/>
      <sz val="14"/>
      <color theme="1"/>
      <name val="Calibri"/>
      <family val="2"/>
      <scheme val="minor"/>
    </font>
    <font>
      <sz val="10"/>
      <color theme="1"/>
      <name val="Calibri"/>
      <family val="2"/>
      <scheme val="minor"/>
    </font>
    <font>
      <sz val="11"/>
      <name val="Calibri"/>
      <family val="2"/>
      <scheme val="minor"/>
    </font>
    <font>
      <b/>
      <sz val="11"/>
      <color rgb="FF000000"/>
      <name val="Calibri"/>
      <family val="2"/>
    </font>
    <font>
      <b/>
      <u/>
      <sz val="14"/>
      <color theme="1"/>
      <name val="Arial"/>
      <family val="2"/>
    </font>
    <font>
      <b/>
      <sz val="12"/>
      <color rgb="FF000000"/>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B8CC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2" fillId="2" borderId="0" applyNumberFormat="0" applyBorder="0" applyAlignment="0" applyProtection="0"/>
    <xf numFmtId="164" fontId="3" fillId="0" borderId="0"/>
    <xf numFmtId="0" fontId="5" fillId="0" borderId="0"/>
    <xf numFmtId="44" fontId="1" fillId="0" borderId="0" applyFont="0" applyFill="0" applyBorder="0" applyAlignment="0" applyProtection="0"/>
    <xf numFmtId="166" fontId="13" fillId="0" borderId="0" applyFill="0" applyBorder="0" applyAlignment="0" applyProtection="0"/>
  </cellStyleXfs>
  <cellXfs count="63">
    <xf numFmtId="0" fontId="0" fillId="0" borderId="0" xfId="0"/>
    <xf numFmtId="0" fontId="0" fillId="0" borderId="0" xfId="0" applyFill="1"/>
    <xf numFmtId="0" fontId="0" fillId="0" borderId="0" xfId="0" applyAlignment="1">
      <alignment wrapText="1"/>
    </xf>
    <xf numFmtId="0" fontId="0" fillId="4" borderId="0" xfId="0" applyFill="1"/>
    <xf numFmtId="0" fontId="10" fillId="0" borderId="0" xfId="0" applyFont="1" applyFill="1" applyBorder="1" applyAlignment="1">
      <alignment horizontal="left" vertical="center" shrinkToFit="1"/>
    </xf>
    <xf numFmtId="164" fontId="14" fillId="3" borderId="1" xfId="2" applyNumberFormat="1" applyFont="1" applyFill="1" applyBorder="1" applyAlignment="1">
      <alignment horizontal="center" vertical="center" wrapText="1" shrinkToFit="1"/>
    </xf>
    <xf numFmtId="165" fontId="6" fillId="0" borderId="0" xfId="1" applyNumberFormat="1" applyFont="1" applyFill="1" applyBorder="1" applyAlignment="1">
      <alignment horizontal="center" vertical="center" shrinkToFit="1"/>
    </xf>
    <xf numFmtId="165" fontId="7" fillId="5" borderId="1" xfId="0" applyNumberFormat="1" applyFont="1" applyFill="1" applyBorder="1" applyAlignment="1">
      <alignment vertical="center"/>
    </xf>
    <xf numFmtId="165" fontId="16" fillId="5" borderId="1" xfId="0" applyNumberFormat="1" applyFont="1" applyFill="1" applyBorder="1" applyAlignment="1">
      <alignment vertical="center"/>
    </xf>
    <xf numFmtId="165" fontId="0" fillId="0" borderId="0" xfId="0" applyNumberFormat="1"/>
    <xf numFmtId="165" fontId="0" fillId="5" borderId="1" xfId="0" applyNumberFormat="1" applyFont="1" applyFill="1" applyBorder="1" applyAlignment="1">
      <alignment vertical="center"/>
    </xf>
    <xf numFmtId="44" fontId="0" fillId="0" borderId="1" xfId="0" applyNumberFormat="1" applyBorder="1"/>
    <xf numFmtId="2" fontId="6" fillId="0" borderId="0" xfId="3" applyNumberFormat="1" applyFont="1" applyFill="1" applyBorder="1" applyAlignment="1">
      <alignment horizontal="center" vertical="center" shrinkToFit="1"/>
    </xf>
    <xf numFmtId="2" fontId="6" fillId="0" borderId="0" xfId="4" applyNumberFormat="1" applyFont="1" applyFill="1" applyBorder="1" applyAlignment="1">
      <alignment horizontal="left" vertical="center" wrapText="1" shrinkToFit="1"/>
    </xf>
    <xf numFmtId="164" fontId="14" fillId="3" borderId="1" xfId="2" applyNumberFormat="1" applyFont="1" applyFill="1" applyBorder="1" applyAlignment="1">
      <alignment horizontal="center" vertical="center" shrinkToFit="1"/>
    </xf>
    <xf numFmtId="164" fontId="8" fillId="3" borderId="1" xfId="2" applyNumberFormat="1" applyFont="1" applyFill="1" applyBorder="1" applyAlignment="1">
      <alignment vertical="center" shrinkToFit="1"/>
    </xf>
    <xf numFmtId="2" fontId="6" fillId="0" borderId="1" xfId="4" applyNumberFormat="1" applyFont="1" applyFill="1" applyBorder="1" applyAlignment="1">
      <alignment horizontal="center" vertical="center" shrinkToFit="1"/>
    </xf>
    <xf numFmtId="2" fontId="6" fillId="0" borderId="1" xfId="3" applyNumberFormat="1" applyFont="1" applyFill="1" applyBorder="1" applyAlignment="1">
      <alignment horizontal="center" vertical="center" shrinkToFit="1"/>
    </xf>
    <xf numFmtId="2" fontId="6" fillId="0" borderId="1" xfId="4" applyNumberFormat="1" applyFont="1" applyFill="1" applyBorder="1" applyAlignment="1">
      <alignment horizontal="left" vertical="center" wrapText="1" shrinkToFit="1"/>
    </xf>
    <xf numFmtId="165" fontId="6" fillId="0" borderId="1" xfId="1" applyNumberFormat="1" applyFont="1" applyFill="1" applyBorder="1" applyAlignment="1">
      <alignment horizontal="center" vertical="center" shrinkToFit="1"/>
    </xf>
    <xf numFmtId="164" fontId="6" fillId="0" borderId="1" xfId="2" applyNumberFormat="1" applyFont="1" applyFill="1" applyBorder="1" applyAlignment="1">
      <alignment horizontal="center" vertical="center" shrinkToFit="1"/>
    </xf>
    <xf numFmtId="2" fontId="6" fillId="0" borderId="1" xfId="3" applyNumberFormat="1" applyFont="1" applyFill="1" applyBorder="1" applyAlignment="1">
      <alignment horizontal="left" vertical="center" wrapText="1" shrinkToFit="1"/>
    </xf>
    <xf numFmtId="2" fontId="6" fillId="4" borderId="1" xfId="4" applyNumberFormat="1" applyFont="1" applyFill="1" applyBorder="1" applyAlignment="1">
      <alignment horizontal="left" vertical="center" wrapText="1" shrinkToFit="1"/>
    </xf>
    <xf numFmtId="2" fontId="6" fillId="0" borderId="1" xfId="4" applyNumberFormat="1" applyFont="1" applyFill="1" applyBorder="1" applyAlignment="1">
      <alignment horizontal="left" vertical="center" shrinkToFit="1"/>
    </xf>
    <xf numFmtId="2" fontId="6" fillId="0" borderId="1" xfId="4" applyNumberFormat="1" applyFont="1" applyFill="1" applyBorder="1" applyAlignment="1">
      <alignment horizontal="left" vertical="center" wrapText="1"/>
    </xf>
    <xf numFmtId="2" fontId="6" fillId="4" borderId="1" xfId="3" applyNumberFormat="1" applyFont="1" applyFill="1" applyBorder="1" applyAlignment="1">
      <alignment horizontal="center" vertical="center" shrinkToFit="1"/>
    </xf>
    <xf numFmtId="165" fontId="6" fillId="4" borderId="1" xfId="1" applyNumberFormat="1" applyFont="1" applyFill="1" applyBorder="1" applyAlignment="1">
      <alignment horizontal="center" vertical="center" shrinkToFit="1"/>
    </xf>
    <xf numFmtId="2" fontId="6" fillId="0" borderId="1" xfId="3" applyNumberFormat="1" applyFont="1" applyFill="1" applyBorder="1" applyAlignment="1">
      <alignment horizontal="center" vertical="center" wrapText="1" shrinkToFit="1"/>
    </xf>
    <xf numFmtId="164" fontId="8" fillId="3" borderId="1" xfId="2" applyNumberFormat="1" applyFont="1" applyFill="1" applyBorder="1" applyAlignment="1">
      <alignment horizontal="center" vertical="center" shrinkToFit="1"/>
    </xf>
    <xf numFmtId="164" fontId="4" fillId="3" borderId="1" xfId="2" applyNumberFormat="1" applyFont="1" applyFill="1" applyBorder="1" applyAlignment="1">
      <alignment horizontal="center" vertical="center" shrinkToFit="1"/>
    </xf>
    <xf numFmtId="164" fontId="4" fillId="3" borderId="1" xfId="2" applyNumberFormat="1" applyFont="1" applyFill="1" applyBorder="1" applyAlignment="1">
      <alignment horizontal="center" vertical="center"/>
    </xf>
    <xf numFmtId="0" fontId="7" fillId="0" borderId="1" xfId="0" applyFont="1" applyBorder="1" applyAlignment="1">
      <alignment horizontal="center" vertical="center" shrinkToFit="1"/>
    </xf>
    <xf numFmtId="44" fontId="17" fillId="0" borderId="1" xfId="0" applyNumberFormat="1" applyFont="1" applyBorder="1"/>
    <xf numFmtId="2" fontId="6" fillId="0" borderId="6" xfId="3" applyNumberFormat="1" applyFont="1" applyFill="1" applyBorder="1" applyAlignment="1">
      <alignment horizontal="center" vertical="center" shrinkToFit="1"/>
    </xf>
    <xf numFmtId="165" fontId="6" fillId="0" borderId="6" xfId="1" applyNumberFormat="1" applyFont="1" applyFill="1" applyBorder="1" applyAlignment="1">
      <alignment horizontal="center" vertical="center" shrinkToFit="1"/>
    </xf>
    <xf numFmtId="165" fontId="8" fillId="6" borderId="5" xfId="1" applyNumberFormat="1" applyFont="1" applyFill="1" applyBorder="1" applyAlignment="1">
      <alignment horizontal="center" vertical="center" shrinkToFit="1"/>
    </xf>
    <xf numFmtId="165" fontId="8" fillId="6" borderId="5" xfId="1" applyNumberFormat="1" applyFont="1" applyFill="1" applyBorder="1" applyAlignment="1">
      <alignment horizontal="center" vertical="center" wrapText="1"/>
    </xf>
    <xf numFmtId="0" fontId="19" fillId="0" borderId="0" xfId="0" applyFont="1" applyAlignment="1">
      <alignment horizontal="right" vertical="center"/>
    </xf>
    <xf numFmtId="0" fontId="20" fillId="8" borderId="8"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0" fillId="0" borderId="0" xfId="0" applyAlignment="1">
      <alignment vertical="center"/>
    </xf>
    <xf numFmtId="0" fontId="20" fillId="8" borderId="7"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15" fillId="7" borderId="2" xfId="0" applyFont="1" applyFill="1" applyBorder="1" applyAlignment="1">
      <alignment horizontal="left" vertical="center"/>
    </xf>
    <xf numFmtId="0" fontId="15" fillId="7" borderId="3" xfId="0" applyFont="1" applyFill="1" applyBorder="1" applyAlignment="1">
      <alignment horizontal="left" vertical="center"/>
    </xf>
    <xf numFmtId="0" fontId="15" fillId="7" borderId="4" xfId="0" applyFont="1" applyFill="1" applyBorder="1" applyAlignment="1">
      <alignment horizontal="left"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8" fillId="0" borderId="0"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1" xfId="0" applyBorder="1" applyAlignment="1">
      <alignment wrapText="1"/>
    </xf>
    <xf numFmtId="0" fontId="10" fillId="0" borderId="0" xfId="0" applyFont="1" applyFill="1" applyBorder="1" applyAlignment="1">
      <alignment horizontal="left" vertical="center" shrinkToFit="1"/>
    </xf>
    <xf numFmtId="164" fontId="8" fillId="3" borderId="1" xfId="2" applyNumberFormat="1" applyFont="1" applyFill="1" applyBorder="1" applyAlignment="1">
      <alignment horizontal="center" vertical="center" shrinkToFit="1"/>
    </xf>
    <xf numFmtId="164" fontId="4" fillId="3" borderId="2" xfId="2" applyNumberFormat="1" applyFont="1" applyFill="1" applyBorder="1" applyAlignment="1">
      <alignment horizontal="center" vertical="center" wrapText="1" shrinkToFit="1"/>
    </xf>
    <xf numFmtId="164" fontId="4" fillId="3" borderId="3" xfId="2" applyNumberFormat="1" applyFont="1" applyFill="1" applyBorder="1" applyAlignment="1">
      <alignment horizontal="center" vertical="center" wrapText="1" shrinkToFit="1"/>
    </xf>
    <xf numFmtId="164" fontId="4" fillId="3" borderId="4" xfId="2" applyNumberFormat="1" applyFont="1" applyFill="1" applyBorder="1" applyAlignment="1">
      <alignment horizontal="center" vertical="center" wrapText="1" shrinkToFit="1"/>
    </xf>
    <xf numFmtId="0" fontId="11" fillId="0" borderId="0" xfId="0" applyFont="1" applyFill="1" applyBorder="1" applyAlignment="1">
      <alignment horizontal="left" vertical="center" wrapText="1"/>
    </xf>
    <xf numFmtId="164" fontId="4" fillId="3" borderId="2" xfId="2" applyNumberFormat="1" applyFont="1" applyFill="1" applyBorder="1" applyAlignment="1">
      <alignment horizontal="center" vertical="center" shrinkToFit="1"/>
    </xf>
    <xf numFmtId="164" fontId="4" fillId="3" borderId="3" xfId="2" applyNumberFormat="1" applyFont="1" applyFill="1" applyBorder="1" applyAlignment="1">
      <alignment horizontal="center" vertical="center" shrinkToFit="1"/>
    </xf>
    <xf numFmtId="164" fontId="4" fillId="3" borderId="4" xfId="2" applyNumberFormat="1" applyFont="1" applyFill="1" applyBorder="1" applyAlignment="1">
      <alignment horizontal="center" vertical="center" shrinkToFit="1"/>
    </xf>
  </cellXfs>
  <cellStyles count="7">
    <cellStyle name="Énfasis1" xfId="2" builtinId="29"/>
    <cellStyle name="Millares 2" xfId="6"/>
    <cellStyle name="Moneda" xfId="1" builtinId="4"/>
    <cellStyle name="Moneda 2" xfId="5"/>
    <cellStyle name="Normal" xfId="0" builtinId="0"/>
    <cellStyle name="Normal_A" xfId="3"/>
    <cellStyle name="Normal_Datos Precios Sondeos Adjudicatarios primeros tramos"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658091</xdr:colOff>
      <xdr:row>0</xdr:row>
      <xdr:rowOff>32907</xdr:rowOff>
    </xdr:from>
    <xdr:to>
      <xdr:col>3</xdr:col>
      <xdr:colOff>839066</xdr:colOff>
      <xdr:row>2</xdr:row>
      <xdr:rowOff>155865</xdr:rowOff>
    </xdr:to>
    <xdr:pic>
      <xdr:nvPicPr>
        <xdr:cNvPr id="3" name="2 Imagen"/>
        <xdr:cNvPicPr>
          <a:picLocks noChangeAspect="1"/>
        </xdr:cNvPicPr>
      </xdr:nvPicPr>
      <xdr:blipFill>
        <a:blip xmlns:r="http://schemas.openxmlformats.org/officeDocument/2006/relationships" r:embed="rId1"/>
        <a:stretch>
          <a:fillRect/>
        </a:stretch>
      </xdr:blipFill>
      <xdr:spPr>
        <a:xfrm>
          <a:off x="658091" y="32907"/>
          <a:ext cx="2182091" cy="5385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6"/>
  <sheetViews>
    <sheetView tabSelected="1" zoomScaleNormal="100" workbookViewId="0">
      <selection activeCell="D271" sqref="D271"/>
    </sheetView>
  </sheetViews>
  <sheetFormatPr baseColWidth="10" defaultRowHeight="15" x14ac:dyDescent="0.25"/>
  <cols>
    <col min="1" max="1" width="4" customWidth="1"/>
    <col min="3" max="3" width="8.7109375" customWidth="1"/>
    <col min="4" max="4" width="82.7109375" customWidth="1"/>
    <col min="5" max="5" width="25.140625" customWidth="1"/>
    <col min="6" max="6" width="14.5703125" customWidth="1"/>
    <col min="7" max="7" width="21.140625" customWidth="1"/>
    <col min="8" max="8" width="26.42578125" customWidth="1"/>
    <col min="9" max="9" width="23" customWidth="1"/>
    <col min="11" max="11" width="13.85546875" bestFit="1" customWidth="1"/>
  </cols>
  <sheetData>
    <row r="1" spans="1:10" ht="15" customHeight="1" x14ac:dyDescent="0.25">
      <c r="A1" s="49"/>
      <c r="B1" s="49"/>
      <c r="C1" s="49"/>
      <c r="D1" s="49"/>
      <c r="E1" s="49"/>
      <c r="F1" s="49"/>
      <c r="G1" s="49"/>
    </row>
    <row r="2" spans="1:10" ht="18" customHeight="1" x14ac:dyDescent="0.25"/>
    <row r="3" spans="1:10" ht="18" customHeight="1" x14ac:dyDescent="0.25">
      <c r="G3" s="37"/>
    </row>
    <row r="4" spans="1:10" ht="24.75" customHeight="1" x14ac:dyDescent="0.25">
      <c r="B4" s="50" t="s">
        <v>485</v>
      </c>
      <c r="C4" s="51"/>
      <c r="D4" s="51"/>
      <c r="E4" s="51"/>
      <c r="F4" s="51"/>
      <c r="G4" s="52"/>
    </row>
    <row r="6" spans="1:10" ht="24.75" customHeight="1" x14ac:dyDescent="0.25">
      <c r="B6" s="43" t="s">
        <v>460</v>
      </c>
      <c r="C6" s="44"/>
      <c r="D6" s="45"/>
      <c r="E6" s="53"/>
      <c r="F6" s="53"/>
      <c r="G6" s="53"/>
      <c r="H6" s="53"/>
      <c r="I6" s="53"/>
    </row>
    <row r="7" spans="1:10" ht="13.5" customHeight="1" x14ac:dyDescent="0.25">
      <c r="G7" s="37"/>
    </row>
    <row r="8" spans="1:10" ht="24.75" customHeight="1" x14ac:dyDescent="0.25">
      <c r="B8" s="46" t="s">
        <v>454</v>
      </c>
      <c r="C8" s="47"/>
      <c r="D8" s="47"/>
      <c r="E8" s="47"/>
      <c r="F8" s="47"/>
      <c r="G8" s="47"/>
      <c r="H8" s="47"/>
      <c r="I8" s="48"/>
    </row>
    <row r="9" spans="1:10" ht="15.75" thickBot="1" x14ac:dyDescent="0.3"/>
    <row r="10" spans="1:10" ht="42.75" customHeight="1" thickBot="1" x14ac:dyDescent="0.3">
      <c r="B10" s="41" t="s">
        <v>13</v>
      </c>
      <c r="C10" s="42" t="s">
        <v>4</v>
      </c>
      <c r="D10" s="38" t="s">
        <v>461</v>
      </c>
      <c r="E10" s="38" t="s">
        <v>456</v>
      </c>
      <c r="F10" s="39" t="s">
        <v>455</v>
      </c>
      <c r="G10" s="39" t="s">
        <v>457</v>
      </c>
      <c r="H10" s="41" t="s">
        <v>459</v>
      </c>
      <c r="I10" s="42" t="s">
        <v>458</v>
      </c>
    </row>
    <row r="11" spans="1:10" x14ac:dyDescent="0.25">
      <c r="B11" s="28"/>
      <c r="C11" s="28"/>
      <c r="D11" s="28" t="s">
        <v>23</v>
      </c>
      <c r="E11" s="28"/>
      <c r="F11" s="15"/>
      <c r="G11" s="15"/>
      <c r="H11" s="15"/>
      <c r="I11" s="15"/>
    </row>
    <row r="12" spans="1:10" x14ac:dyDescent="0.25">
      <c r="B12" s="28"/>
      <c r="C12" s="28"/>
      <c r="D12" s="28" t="s">
        <v>12</v>
      </c>
      <c r="E12" s="28"/>
      <c r="F12" s="28"/>
      <c r="G12" s="28"/>
      <c r="H12" s="28"/>
      <c r="I12" s="28"/>
    </row>
    <row r="13" spans="1:10" ht="22.5" x14ac:dyDescent="0.25">
      <c r="B13" s="16" t="s">
        <v>96</v>
      </c>
      <c r="C13" s="17" t="s">
        <v>1</v>
      </c>
      <c r="D13" s="18" t="s">
        <v>58</v>
      </c>
      <c r="E13" s="19">
        <v>600</v>
      </c>
      <c r="F13" s="17">
        <v>90</v>
      </c>
      <c r="G13" s="19">
        <f>E13*F13</f>
        <v>54000</v>
      </c>
      <c r="H13" s="7">
        <v>0</v>
      </c>
      <c r="I13" s="7">
        <f>+H13*F13</f>
        <v>0</v>
      </c>
      <c r="J13" s="9"/>
    </row>
    <row r="14" spans="1:10" ht="22.5" x14ac:dyDescent="0.25">
      <c r="B14" s="16" t="s">
        <v>97</v>
      </c>
      <c r="C14" s="17" t="s">
        <v>1</v>
      </c>
      <c r="D14" s="18" t="s">
        <v>57</v>
      </c>
      <c r="E14" s="19">
        <v>700</v>
      </c>
      <c r="F14" s="17">
        <v>5</v>
      </c>
      <c r="G14" s="19">
        <f t="shared" ref="G14:G23" si="0">E14*F14</f>
        <v>3500</v>
      </c>
      <c r="H14" s="7">
        <v>0</v>
      </c>
      <c r="I14" s="7">
        <f t="shared" ref="I14:I77" si="1">+H14*F14</f>
        <v>0</v>
      </c>
      <c r="J14" s="9"/>
    </row>
    <row r="15" spans="1:10" ht="33.75" x14ac:dyDescent="0.25">
      <c r="B15" s="16" t="s">
        <v>98</v>
      </c>
      <c r="C15" s="17" t="s">
        <v>1</v>
      </c>
      <c r="D15" s="18" t="s">
        <v>357</v>
      </c>
      <c r="E15" s="19">
        <v>350</v>
      </c>
      <c r="F15" s="17">
        <v>80</v>
      </c>
      <c r="G15" s="19">
        <f t="shared" si="0"/>
        <v>28000</v>
      </c>
      <c r="H15" s="7">
        <v>0</v>
      </c>
      <c r="I15" s="7">
        <f t="shared" si="1"/>
        <v>0</v>
      </c>
      <c r="J15" s="9"/>
    </row>
    <row r="16" spans="1:10" ht="22.5" x14ac:dyDescent="0.25">
      <c r="B16" s="16" t="s">
        <v>99</v>
      </c>
      <c r="C16" s="17" t="s">
        <v>1</v>
      </c>
      <c r="D16" s="18" t="s">
        <v>439</v>
      </c>
      <c r="E16" s="19">
        <v>400</v>
      </c>
      <c r="F16" s="17">
        <v>10</v>
      </c>
      <c r="G16" s="19">
        <f t="shared" si="0"/>
        <v>4000</v>
      </c>
      <c r="H16" s="7">
        <v>0</v>
      </c>
      <c r="I16" s="7">
        <f t="shared" si="1"/>
        <v>0</v>
      </c>
      <c r="J16" s="9"/>
    </row>
    <row r="17" spans="2:10" ht="22.5" x14ac:dyDescent="0.25">
      <c r="B17" s="16" t="s">
        <v>100</v>
      </c>
      <c r="C17" s="17" t="s">
        <v>1</v>
      </c>
      <c r="D17" s="18" t="s">
        <v>475</v>
      </c>
      <c r="E17" s="19">
        <v>60</v>
      </c>
      <c r="F17" s="17">
        <v>200</v>
      </c>
      <c r="G17" s="19">
        <f t="shared" si="0"/>
        <v>12000</v>
      </c>
      <c r="H17" s="7">
        <v>0</v>
      </c>
      <c r="I17" s="7">
        <f t="shared" si="1"/>
        <v>0</v>
      </c>
      <c r="J17" s="9"/>
    </row>
    <row r="18" spans="2:10" x14ac:dyDescent="0.25">
      <c r="B18" s="16" t="s">
        <v>101</v>
      </c>
      <c r="C18" s="17" t="s">
        <v>1</v>
      </c>
      <c r="D18" s="18" t="s">
        <v>476</v>
      </c>
      <c r="E18" s="19">
        <v>40</v>
      </c>
      <c r="F18" s="17">
        <v>60</v>
      </c>
      <c r="G18" s="19">
        <f t="shared" si="0"/>
        <v>2400</v>
      </c>
      <c r="H18" s="7">
        <v>0</v>
      </c>
      <c r="I18" s="7">
        <f t="shared" si="1"/>
        <v>0</v>
      </c>
      <c r="J18" s="9"/>
    </row>
    <row r="19" spans="2:10" ht="33.75" customHeight="1" x14ac:dyDescent="0.25">
      <c r="B19" s="16" t="s">
        <v>102</v>
      </c>
      <c r="C19" s="17" t="s">
        <v>1</v>
      </c>
      <c r="D19" s="18" t="s">
        <v>477</v>
      </c>
      <c r="E19" s="19">
        <v>800</v>
      </c>
      <c r="F19" s="17">
        <v>20</v>
      </c>
      <c r="G19" s="19">
        <f t="shared" si="0"/>
        <v>16000</v>
      </c>
      <c r="H19" s="7">
        <v>0</v>
      </c>
      <c r="I19" s="7">
        <f t="shared" si="1"/>
        <v>0</v>
      </c>
      <c r="J19" s="9"/>
    </row>
    <row r="20" spans="2:10" ht="33.75" x14ac:dyDescent="0.25">
      <c r="B20" s="16" t="s">
        <v>103</v>
      </c>
      <c r="C20" s="17" t="s">
        <v>56</v>
      </c>
      <c r="D20" s="18" t="s">
        <v>303</v>
      </c>
      <c r="E20" s="19">
        <v>55</v>
      </c>
      <c r="F20" s="17">
        <v>200</v>
      </c>
      <c r="G20" s="19">
        <f t="shared" si="0"/>
        <v>11000</v>
      </c>
      <c r="H20" s="7">
        <v>0</v>
      </c>
      <c r="I20" s="7">
        <f t="shared" si="1"/>
        <v>0</v>
      </c>
      <c r="J20" s="9"/>
    </row>
    <row r="21" spans="2:10" ht="29.25" customHeight="1" x14ac:dyDescent="0.25">
      <c r="B21" s="16" t="s">
        <v>300</v>
      </c>
      <c r="C21" s="17" t="s">
        <v>56</v>
      </c>
      <c r="D21" s="18" t="s">
        <v>358</v>
      </c>
      <c r="E21" s="19">
        <v>70</v>
      </c>
      <c r="F21" s="17">
        <v>400</v>
      </c>
      <c r="G21" s="19">
        <f t="shared" si="0"/>
        <v>28000</v>
      </c>
      <c r="H21" s="7">
        <v>0</v>
      </c>
      <c r="I21" s="7">
        <f t="shared" si="1"/>
        <v>0</v>
      </c>
      <c r="J21" s="9"/>
    </row>
    <row r="22" spans="2:10" ht="32.25" customHeight="1" x14ac:dyDescent="0.25">
      <c r="B22" s="16" t="s">
        <v>301</v>
      </c>
      <c r="C22" s="17" t="s">
        <v>56</v>
      </c>
      <c r="D22" s="18" t="s">
        <v>440</v>
      </c>
      <c r="E22" s="19">
        <v>50</v>
      </c>
      <c r="F22" s="17">
        <v>100</v>
      </c>
      <c r="G22" s="19">
        <f t="shared" si="0"/>
        <v>5000</v>
      </c>
      <c r="H22" s="7">
        <v>0</v>
      </c>
      <c r="I22" s="7">
        <f t="shared" si="1"/>
        <v>0</v>
      </c>
      <c r="J22" s="9"/>
    </row>
    <row r="23" spans="2:10" ht="22.5" x14ac:dyDescent="0.25">
      <c r="B23" s="16" t="s">
        <v>302</v>
      </c>
      <c r="C23" s="17" t="s">
        <v>1</v>
      </c>
      <c r="D23" s="18" t="s">
        <v>347</v>
      </c>
      <c r="E23" s="19">
        <v>20</v>
      </c>
      <c r="F23" s="17">
        <v>1000</v>
      </c>
      <c r="G23" s="19">
        <f t="shared" si="0"/>
        <v>20000</v>
      </c>
      <c r="H23" s="7">
        <v>0</v>
      </c>
      <c r="I23" s="7">
        <f t="shared" si="1"/>
        <v>0</v>
      </c>
      <c r="J23" s="9"/>
    </row>
    <row r="24" spans="2:10" x14ac:dyDescent="0.25">
      <c r="B24" s="28"/>
      <c r="C24" s="28"/>
      <c r="D24" s="28" t="s">
        <v>5</v>
      </c>
      <c r="E24" s="28"/>
      <c r="F24" s="28"/>
      <c r="G24" s="28"/>
      <c r="H24" s="28"/>
      <c r="I24" s="28"/>
      <c r="J24" s="9"/>
    </row>
    <row r="25" spans="2:10" s="1" customFormat="1" ht="22.5" x14ac:dyDescent="0.25">
      <c r="B25" s="16" t="s">
        <v>104</v>
      </c>
      <c r="C25" s="20" t="s">
        <v>6</v>
      </c>
      <c r="D25" s="18" t="s">
        <v>348</v>
      </c>
      <c r="E25" s="19">
        <v>33</v>
      </c>
      <c r="F25" s="17">
        <v>1000</v>
      </c>
      <c r="G25" s="19">
        <f t="shared" ref="G25:G54" si="2">E25*F25</f>
        <v>33000</v>
      </c>
      <c r="H25" s="7">
        <v>0</v>
      </c>
      <c r="I25" s="7">
        <f t="shared" si="1"/>
        <v>0</v>
      </c>
      <c r="J25" s="9"/>
    </row>
    <row r="26" spans="2:10" s="1" customFormat="1" ht="22.5" x14ac:dyDescent="0.25">
      <c r="B26" s="16" t="s">
        <v>105</v>
      </c>
      <c r="C26" s="20" t="s">
        <v>6</v>
      </c>
      <c r="D26" s="18" t="s">
        <v>220</v>
      </c>
      <c r="E26" s="19">
        <v>25</v>
      </c>
      <c r="F26" s="17">
        <v>20</v>
      </c>
      <c r="G26" s="19">
        <f t="shared" si="2"/>
        <v>500</v>
      </c>
      <c r="H26" s="7">
        <v>0</v>
      </c>
      <c r="I26" s="7">
        <f t="shared" si="1"/>
        <v>0</v>
      </c>
      <c r="J26" s="9"/>
    </row>
    <row r="27" spans="2:10" x14ac:dyDescent="0.25">
      <c r="B27" s="16" t="s">
        <v>106</v>
      </c>
      <c r="C27" s="17" t="s">
        <v>6</v>
      </c>
      <c r="D27" s="18" t="s">
        <v>349</v>
      </c>
      <c r="E27" s="19">
        <v>35</v>
      </c>
      <c r="F27" s="17">
        <v>20</v>
      </c>
      <c r="G27" s="19">
        <f t="shared" si="2"/>
        <v>700</v>
      </c>
      <c r="H27" s="7">
        <v>0</v>
      </c>
      <c r="I27" s="7">
        <f t="shared" si="1"/>
        <v>0</v>
      </c>
      <c r="J27" s="9"/>
    </row>
    <row r="28" spans="2:10" ht="22.5" x14ac:dyDescent="0.25">
      <c r="B28" s="16" t="s">
        <v>107</v>
      </c>
      <c r="C28" s="17" t="s">
        <v>6</v>
      </c>
      <c r="D28" s="18" t="s">
        <v>304</v>
      </c>
      <c r="E28" s="19">
        <v>45</v>
      </c>
      <c r="F28" s="17">
        <v>2500</v>
      </c>
      <c r="G28" s="19">
        <f t="shared" si="2"/>
        <v>112500</v>
      </c>
      <c r="H28" s="7">
        <v>0</v>
      </c>
      <c r="I28" s="7">
        <f t="shared" si="1"/>
        <v>0</v>
      </c>
      <c r="J28" s="9"/>
    </row>
    <row r="29" spans="2:10" ht="22.5" x14ac:dyDescent="0.25">
      <c r="B29" s="16" t="s">
        <v>108</v>
      </c>
      <c r="C29" s="17" t="s">
        <v>6</v>
      </c>
      <c r="D29" s="18" t="s">
        <v>305</v>
      </c>
      <c r="E29" s="19">
        <v>90</v>
      </c>
      <c r="F29" s="17">
        <v>1000</v>
      </c>
      <c r="G29" s="19">
        <f t="shared" si="2"/>
        <v>90000</v>
      </c>
      <c r="H29" s="7">
        <v>0</v>
      </c>
      <c r="I29" s="7">
        <f t="shared" si="1"/>
        <v>0</v>
      </c>
      <c r="J29" s="9"/>
    </row>
    <row r="30" spans="2:10" ht="22.5" x14ac:dyDescent="0.25">
      <c r="B30" s="16" t="s">
        <v>109</v>
      </c>
      <c r="C30" s="17" t="s">
        <v>6</v>
      </c>
      <c r="D30" s="18" t="s">
        <v>308</v>
      </c>
      <c r="E30" s="19">
        <v>50</v>
      </c>
      <c r="F30" s="17">
        <v>1000</v>
      </c>
      <c r="G30" s="19">
        <f t="shared" si="2"/>
        <v>50000</v>
      </c>
      <c r="H30" s="7">
        <v>0</v>
      </c>
      <c r="I30" s="7">
        <f t="shared" si="1"/>
        <v>0</v>
      </c>
      <c r="J30" s="9"/>
    </row>
    <row r="31" spans="2:10" ht="22.5" x14ac:dyDescent="0.25">
      <c r="B31" s="16" t="s">
        <v>110</v>
      </c>
      <c r="C31" s="17" t="s">
        <v>6</v>
      </c>
      <c r="D31" s="18" t="s">
        <v>309</v>
      </c>
      <c r="E31" s="19">
        <v>60</v>
      </c>
      <c r="F31" s="17">
        <v>1000</v>
      </c>
      <c r="G31" s="19">
        <f t="shared" si="2"/>
        <v>60000</v>
      </c>
      <c r="H31" s="7">
        <v>0</v>
      </c>
      <c r="I31" s="7">
        <f t="shared" si="1"/>
        <v>0</v>
      </c>
      <c r="J31" s="9"/>
    </row>
    <row r="32" spans="2:10" ht="22.5" x14ac:dyDescent="0.25">
      <c r="B32" s="16" t="s">
        <v>111</v>
      </c>
      <c r="C32" s="17" t="s">
        <v>6</v>
      </c>
      <c r="D32" s="18" t="s">
        <v>306</v>
      </c>
      <c r="E32" s="19">
        <v>75</v>
      </c>
      <c r="F32" s="17">
        <v>800</v>
      </c>
      <c r="G32" s="19">
        <f t="shared" si="2"/>
        <v>60000</v>
      </c>
      <c r="H32" s="7">
        <v>0</v>
      </c>
      <c r="I32" s="7">
        <f t="shared" si="1"/>
        <v>0</v>
      </c>
      <c r="J32" s="9"/>
    </row>
    <row r="33" spans="2:10" ht="22.5" x14ac:dyDescent="0.25">
      <c r="B33" s="16" t="s">
        <v>112</v>
      </c>
      <c r="C33" s="17" t="s">
        <v>6</v>
      </c>
      <c r="D33" s="18" t="s">
        <v>221</v>
      </c>
      <c r="E33" s="19">
        <v>15</v>
      </c>
      <c r="F33" s="17">
        <v>1</v>
      </c>
      <c r="G33" s="19">
        <f t="shared" si="2"/>
        <v>15</v>
      </c>
      <c r="H33" s="7">
        <v>0</v>
      </c>
      <c r="I33" s="7">
        <f t="shared" si="1"/>
        <v>0</v>
      </c>
      <c r="J33" s="9"/>
    </row>
    <row r="34" spans="2:10" ht="22.5" x14ac:dyDescent="0.25">
      <c r="B34" s="16" t="s">
        <v>113</v>
      </c>
      <c r="C34" s="17" t="s">
        <v>6</v>
      </c>
      <c r="D34" s="18" t="s">
        <v>318</v>
      </c>
      <c r="E34" s="19">
        <v>25</v>
      </c>
      <c r="F34" s="17">
        <v>1</v>
      </c>
      <c r="G34" s="19">
        <f t="shared" si="2"/>
        <v>25</v>
      </c>
      <c r="H34" s="7">
        <v>0</v>
      </c>
      <c r="I34" s="7">
        <f t="shared" si="1"/>
        <v>0</v>
      </c>
      <c r="J34" s="9"/>
    </row>
    <row r="35" spans="2:10" ht="22.5" x14ac:dyDescent="0.25">
      <c r="B35" s="16" t="s">
        <v>114</v>
      </c>
      <c r="C35" s="17" t="s">
        <v>6</v>
      </c>
      <c r="D35" s="18" t="s">
        <v>150</v>
      </c>
      <c r="E35" s="19">
        <v>100</v>
      </c>
      <c r="F35" s="17">
        <v>500</v>
      </c>
      <c r="G35" s="19">
        <f t="shared" si="2"/>
        <v>50000</v>
      </c>
      <c r="H35" s="7">
        <v>0</v>
      </c>
      <c r="I35" s="7">
        <f t="shared" si="1"/>
        <v>0</v>
      </c>
      <c r="J35" s="9"/>
    </row>
    <row r="36" spans="2:10" ht="22.5" x14ac:dyDescent="0.25">
      <c r="B36" s="16" t="s">
        <v>115</v>
      </c>
      <c r="C36" s="17" t="s">
        <v>6</v>
      </c>
      <c r="D36" s="18" t="s">
        <v>153</v>
      </c>
      <c r="E36" s="19">
        <v>120</v>
      </c>
      <c r="F36" s="17">
        <v>200</v>
      </c>
      <c r="G36" s="19">
        <f t="shared" si="2"/>
        <v>24000</v>
      </c>
      <c r="H36" s="7">
        <v>0</v>
      </c>
      <c r="I36" s="7">
        <f t="shared" si="1"/>
        <v>0</v>
      </c>
      <c r="J36" s="9"/>
    </row>
    <row r="37" spans="2:10" x14ac:dyDescent="0.25">
      <c r="B37" s="16" t="s">
        <v>116</v>
      </c>
      <c r="C37" s="17" t="s">
        <v>6</v>
      </c>
      <c r="D37" s="18" t="s">
        <v>310</v>
      </c>
      <c r="E37" s="19">
        <v>15</v>
      </c>
      <c r="F37" s="17">
        <v>50</v>
      </c>
      <c r="G37" s="19">
        <f t="shared" si="2"/>
        <v>750</v>
      </c>
      <c r="H37" s="7">
        <v>0</v>
      </c>
      <c r="I37" s="7">
        <f t="shared" si="1"/>
        <v>0</v>
      </c>
      <c r="J37" s="9"/>
    </row>
    <row r="38" spans="2:10" x14ac:dyDescent="0.25">
      <c r="B38" s="16" t="s">
        <v>117</v>
      </c>
      <c r="C38" s="17" t="s">
        <v>6</v>
      </c>
      <c r="D38" s="18" t="s">
        <v>350</v>
      </c>
      <c r="E38" s="19">
        <v>13</v>
      </c>
      <c r="F38" s="17">
        <v>10</v>
      </c>
      <c r="G38" s="19">
        <f t="shared" si="2"/>
        <v>130</v>
      </c>
      <c r="H38" s="7">
        <v>0</v>
      </c>
      <c r="I38" s="7">
        <f t="shared" si="1"/>
        <v>0</v>
      </c>
      <c r="J38" s="9"/>
    </row>
    <row r="39" spans="2:10" x14ac:dyDescent="0.25">
      <c r="B39" s="16" t="s">
        <v>118</v>
      </c>
      <c r="C39" s="17" t="s">
        <v>6</v>
      </c>
      <c r="D39" s="18" t="s">
        <v>154</v>
      </c>
      <c r="E39" s="19">
        <v>47</v>
      </c>
      <c r="F39" s="17">
        <v>1</v>
      </c>
      <c r="G39" s="19">
        <f t="shared" si="2"/>
        <v>47</v>
      </c>
      <c r="H39" s="7">
        <v>0</v>
      </c>
      <c r="I39" s="7">
        <f t="shared" si="1"/>
        <v>0</v>
      </c>
      <c r="J39" s="9"/>
    </row>
    <row r="40" spans="2:10" x14ac:dyDescent="0.25">
      <c r="B40" s="16" t="s">
        <v>119</v>
      </c>
      <c r="C40" s="17" t="s">
        <v>6</v>
      </c>
      <c r="D40" s="18" t="s">
        <v>222</v>
      </c>
      <c r="E40" s="19">
        <v>50</v>
      </c>
      <c r="F40" s="17">
        <v>1</v>
      </c>
      <c r="G40" s="19">
        <f t="shared" si="2"/>
        <v>50</v>
      </c>
      <c r="H40" s="7">
        <v>0</v>
      </c>
      <c r="I40" s="7">
        <f t="shared" si="1"/>
        <v>0</v>
      </c>
      <c r="J40" s="9"/>
    </row>
    <row r="41" spans="2:10" x14ac:dyDescent="0.25">
      <c r="B41" s="16" t="s">
        <v>120</v>
      </c>
      <c r="C41" s="17" t="s">
        <v>6</v>
      </c>
      <c r="D41" s="18" t="s">
        <v>18</v>
      </c>
      <c r="E41" s="19">
        <v>25</v>
      </c>
      <c r="F41" s="17">
        <v>1</v>
      </c>
      <c r="G41" s="19">
        <f t="shared" si="2"/>
        <v>25</v>
      </c>
      <c r="H41" s="7">
        <v>0</v>
      </c>
      <c r="I41" s="7">
        <f t="shared" si="1"/>
        <v>0</v>
      </c>
      <c r="J41" s="9"/>
    </row>
    <row r="42" spans="2:10" x14ac:dyDescent="0.25">
      <c r="B42" s="16" t="s">
        <v>121</v>
      </c>
      <c r="C42" s="17" t="s">
        <v>6</v>
      </c>
      <c r="D42" s="18" t="s">
        <v>19</v>
      </c>
      <c r="E42" s="19">
        <v>15</v>
      </c>
      <c r="F42" s="17">
        <v>1</v>
      </c>
      <c r="G42" s="19">
        <f t="shared" si="2"/>
        <v>15</v>
      </c>
      <c r="H42" s="7">
        <v>0</v>
      </c>
      <c r="I42" s="7">
        <f t="shared" si="1"/>
        <v>0</v>
      </c>
      <c r="J42" s="9"/>
    </row>
    <row r="43" spans="2:10" x14ac:dyDescent="0.25">
      <c r="B43" s="16" t="s">
        <v>122</v>
      </c>
      <c r="C43" s="17" t="s">
        <v>6</v>
      </c>
      <c r="D43" s="18" t="s">
        <v>20</v>
      </c>
      <c r="E43" s="19">
        <v>20</v>
      </c>
      <c r="F43" s="17">
        <v>1</v>
      </c>
      <c r="G43" s="19">
        <f t="shared" si="2"/>
        <v>20</v>
      </c>
      <c r="H43" s="7">
        <v>0</v>
      </c>
      <c r="I43" s="7">
        <f t="shared" si="1"/>
        <v>0</v>
      </c>
      <c r="J43" s="9"/>
    </row>
    <row r="44" spans="2:10" x14ac:dyDescent="0.25">
      <c r="B44" s="16" t="s">
        <v>123</v>
      </c>
      <c r="C44" s="17" t="s">
        <v>1</v>
      </c>
      <c r="D44" s="18" t="s">
        <v>7</v>
      </c>
      <c r="E44" s="19">
        <v>15</v>
      </c>
      <c r="F44" s="17">
        <v>500</v>
      </c>
      <c r="G44" s="19">
        <f t="shared" si="2"/>
        <v>7500</v>
      </c>
      <c r="H44" s="7">
        <v>0</v>
      </c>
      <c r="I44" s="7">
        <f t="shared" si="1"/>
        <v>0</v>
      </c>
      <c r="J44" s="9"/>
    </row>
    <row r="45" spans="2:10" x14ac:dyDescent="0.25">
      <c r="B45" s="16" t="s">
        <v>124</v>
      </c>
      <c r="C45" s="17" t="s">
        <v>6</v>
      </c>
      <c r="D45" s="18" t="s">
        <v>9</v>
      </c>
      <c r="E45" s="19">
        <v>10</v>
      </c>
      <c r="F45" s="17">
        <v>1250</v>
      </c>
      <c r="G45" s="19">
        <f t="shared" si="2"/>
        <v>12500</v>
      </c>
      <c r="H45" s="7">
        <v>0</v>
      </c>
      <c r="I45" s="7">
        <f t="shared" si="1"/>
        <v>0</v>
      </c>
      <c r="J45" s="9"/>
    </row>
    <row r="46" spans="2:10" x14ac:dyDescent="0.25">
      <c r="B46" s="16" t="s">
        <v>151</v>
      </c>
      <c r="C46" s="17" t="s">
        <v>1</v>
      </c>
      <c r="D46" s="18" t="s">
        <v>10</v>
      </c>
      <c r="E46" s="19">
        <v>60</v>
      </c>
      <c r="F46" s="17">
        <v>300</v>
      </c>
      <c r="G46" s="19">
        <f t="shared" si="2"/>
        <v>18000</v>
      </c>
      <c r="H46" s="7">
        <v>0</v>
      </c>
      <c r="I46" s="7">
        <f t="shared" si="1"/>
        <v>0</v>
      </c>
      <c r="J46" s="9"/>
    </row>
    <row r="47" spans="2:10" ht="22.5" x14ac:dyDescent="0.25">
      <c r="B47" s="16" t="s">
        <v>152</v>
      </c>
      <c r="C47" s="17" t="s">
        <v>1</v>
      </c>
      <c r="D47" s="18" t="s">
        <v>338</v>
      </c>
      <c r="E47" s="19">
        <v>60</v>
      </c>
      <c r="F47" s="17">
        <v>800</v>
      </c>
      <c r="G47" s="19">
        <f t="shared" si="2"/>
        <v>48000</v>
      </c>
      <c r="H47" s="7">
        <v>0</v>
      </c>
      <c r="I47" s="7">
        <f t="shared" si="1"/>
        <v>0</v>
      </c>
      <c r="J47" s="9"/>
    </row>
    <row r="48" spans="2:10" ht="22.5" x14ac:dyDescent="0.25">
      <c r="B48" s="16" t="s">
        <v>155</v>
      </c>
      <c r="C48" s="17" t="s">
        <v>1</v>
      </c>
      <c r="D48" s="18" t="s">
        <v>339</v>
      </c>
      <c r="E48" s="19">
        <v>70</v>
      </c>
      <c r="F48" s="17">
        <v>100</v>
      </c>
      <c r="G48" s="19">
        <f t="shared" si="2"/>
        <v>7000</v>
      </c>
      <c r="H48" s="7">
        <v>0</v>
      </c>
      <c r="I48" s="7">
        <f t="shared" si="1"/>
        <v>0</v>
      </c>
      <c r="J48" s="9"/>
    </row>
    <row r="49" spans="2:10" x14ac:dyDescent="0.25">
      <c r="B49" s="16" t="s">
        <v>211</v>
      </c>
      <c r="C49" s="17" t="s">
        <v>1</v>
      </c>
      <c r="D49" s="18" t="s">
        <v>223</v>
      </c>
      <c r="E49" s="19">
        <v>10</v>
      </c>
      <c r="F49" s="17">
        <v>8000</v>
      </c>
      <c r="G49" s="19">
        <f t="shared" si="2"/>
        <v>80000</v>
      </c>
      <c r="H49" s="7">
        <v>0</v>
      </c>
      <c r="I49" s="7">
        <f t="shared" si="1"/>
        <v>0</v>
      </c>
      <c r="J49" s="9"/>
    </row>
    <row r="50" spans="2:10" ht="22.5" x14ac:dyDescent="0.25">
      <c r="B50" s="16" t="s">
        <v>234</v>
      </c>
      <c r="C50" s="17" t="s">
        <v>1</v>
      </c>
      <c r="D50" s="18" t="s">
        <v>224</v>
      </c>
      <c r="E50" s="19">
        <v>50</v>
      </c>
      <c r="F50" s="17">
        <v>1000</v>
      </c>
      <c r="G50" s="19">
        <f t="shared" si="2"/>
        <v>50000</v>
      </c>
      <c r="H50" s="7">
        <v>0</v>
      </c>
      <c r="I50" s="7">
        <f t="shared" si="1"/>
        <v>0</v>
      </c>
      <c r="J50" s="9"/>
    </row>
    <row r="51" spans="2:10" x14ac:dyDescent="0.25">
      <c r="B51" s="16" t="s">
        <v>235</v>
      </c>
      <c r="C51" s="17" t="s">
        <v>6</v>
      </c>
      <c r="D51" s="18" t="s">
        <v>11</v>
      </c>
      <c r="E51" s="19">
        <v>16</v>
      </c>
      <c r="F51" s="17">
        <v>200</v>
      </c>
      <c r="G51" s="19">
        <f t="shared" si="2"/>
        <v>3200</v>
      </c>
      <c r="H51" s="7">
        <v>0</v>
      </c>
      <c r="I51" s="7">
        <f t="shared" si="1"/>
        <v>0</v>
      </c>
      <c r="J51" s="9"/>
    </row>
    <row r="52" spans="2:10" x14ac:dyDescent="0.25">
      <c r="B52" s="16" t="s">
        <v>311</v>
      </c>
      <c r="C52" s="17" t="s">
        <v>1</v>
      </c>
      <c r="D52" s="18" t="s">
        <v>225</v>
      </c>
      <c r="E52" s="19">
        <v>10</v>
      </c>
      <c r="F52" s="17">
        <v>4000</v>
      </c>
      <c r="G52" s="19">
        <f t="shared" si="2"/>
        <v>40000</v>
      </c>
      <c r="H52" s="7">
        <v>0</v>
      </c>
      <c r="I52" s="7">
        <f t="shared" si="1"/>
        <v>0</v>
      </c>
      <c r="J52" s="9"/>
    </row>
    <row r="53" spans="2:10" x14ac:dyDescent="0.25">
      <c r="B53" s="16" t="s">
        <v>312</v>
      </c>
      <c r="C53" s="17" t="s">
        <v>6</v>
      </c>
      <c r="D53" s="18" t="s">
        <v>307</v>
      </c>
      <c r="E53" s="19">
        <v>15</v>
      </c>
      <c r="F53" s="17">
        <v>8000</v>
      </c>
      <c r="G53" s="19">
        <f t="shared" si="2"/>
        <v>120000</v>
      </c>
      <c r="H53" s="7">
        <v>0</v>
      </c>
      <c r="I53" s="7">
        <f t="shared" si="1"/>
        <v>0</v>
      </c>
      <c r="J53" s="9"/>
    </row>
    <row r="54" spans="2:10" x14ac:dyDescent="0.25">
      <c r="B54" s="16" t="s">
        <v>314</v>
      </c>
      <c r="C54" s="17" t="s">
        <v>6</v>
      </c>
      <c r="D54" s="18" t="s">
        <v>478</v>
      </c>
      <c r="E54" s="19">
        <v>15</v>
      </c>
      <c r="F54" s="17">
        <v>200</v>
      </c>
      <c r="G54" s="19">
        <f t="shared" si="2"/>
        <v>3000</v>
      </c>
      <c r="H54" s="7">
        <v>0</v>
      </c>
      <c r="I54" s="7">
        <f t="shared" si="1"/>
        <v>0</v>
      </c>
      <c r="J54" s="9"/>
    </row>
    <row r="55" spans="2:10" x14ac:dyDescent="0.25">
      <c r="B55" s="28"/>
      <c r="C55" s="28"/>
      <c r="D55" s="28" t="s">
        <v>62</v>
      </c>
      <c r="E55" s="28"/>
      <c r="F55" s="28"/>
      <c r="G55" s="28"/>
      <c r="H55" s="28"/>
      <c r="I55" s="28"/>
      <c r="J55" s="9"/>
    </row>
    <row r="56" spans="2:10" x14ac:dyDescent="0.25">
      <c r="B56" s="16" t="s">
        <v>125</v>
      </c>
      <c r="C56" s="17" t="s">
        <v>1</v>
      </c>
      <c r="D56" s="21" t="s">
        <v>63</v>
      </c>
      <c r="E56" s="19">
        <v>24</v>
      </c>
      <c r="F56" s="17">
        <v>300</v>
      </c>
      <c r="G56" s="19">
        <f t="shared" ref="G56:G70" si="3">E56*F56</f>
        <v>7200</v>
      </c>
      <c r="H56" s="7">
        <v>0</v>
      </c>
      <c r="I56" s="7">
        <f t="shared" si="1"/>
        <v>0</v>
      </c>
      <c r="J56" s="9"/>
    </row>
    <row r="57" spans="2:10" x14ac:dyDescent="0.25">
      <c r="B57" s="16" t="s">
        <v>126</v>
      </c>
      <c r="C57" s="17" t="s">
        <v>1</v>
      </c>
      <c r="D57" s="21" t="s">
        <v>59</v>
      </c>
      <c r="E57" s="19">
        <v>28</v>
      </c>
      <c r="F57" s="17">
        <v>300</v>
      </c>
      <c r="G57" s="19">
        <f t="shared" si="3"/>
        <v>8400</v>
      </c>
      <c r="H57" s="7">
        <v>0</v>
      </c>
      <c r="I57" s="7">
        <f t="shared" si="1"/>
        <v>0</v>
      </c>
      <c r="J57" s="9"/>
    </row>
    <row r="58" spans="2:10" x14ac:dyDescent="0.25">
      <c r="B58" s="16" t="s">
        <v>127</v>
      </c>
      <c r="C58" s="17" t="s">
        <v>1</v>
      </c>
      <c r="D58" s="21" t="s">
        <v>60</v>
      </c>
      <c r="E58" s="19">
        <v>50</v>
      </c>
      <c r="F58" s="17">
        <v>1</v>
      </c>
      <c r="G58" s="19">
        <f t="shared" si="3"/>
        <v>50</v>
      </c>
      <c r="H58" s="7">
        <v>0</v>
      </c>
      <c r="I58" s="7">
        <f t="shared" si="1"/>
        <v>0</v>
      </c>
      <c r="J58" s="9"/>
    </row>
    <row r="59" spans="2:10" x14ac:dyDescent="0.25">
      <c r="B59" s="16" t="s">
        <v>128</v>
      </c>
      <c r="C59" s="17" t="s">
        <v>1</v>
      </c>
      <c r="D59" s="21" t="s">
        <v>61</v>
      </c>
      <c r="E59" s="19">
        <v>7</v>
      </c>
      <c r="F59" s="17">
        <v>1</v>
      </c>
      <c r="G59" s="19">
        <f t="shared" si="3"/>
        <v>7</v>
      </c>
      <c r="H59" s="7">
        <v>0</v>
      </c>
      <c r="I59" s="7">
        <f t="shared" si="1"/>
        <v>0</v>
      </c>
      <c r="J59" s="9"/>
    </row>
    <row r="60" spans="2:10" ht="22.5" x14ac:dyDescent="0.25">
      <c r="B60" s="16" t="s">
        <v>129</v>
      </c>
      <c r="C60" s="17" t="s">
        <v>1</v>
      </c>
      <c r="D60" s="18" t="s">
        <v>441</v>
      </c>
      <c r="E60" s="19">
        <v>210</v>
      </c>
      <c r="F60" s="17">
        <v>80</v>
      </c>
      <c r="G60" s="19">
        <f t="shared" si="3"/>
        <v>16800</v>
      </c>
      <c r="H60" s="7">
        <v>0</v>
      </c>
      <c r="I60" s="7">
        <f t="shared" si="1"/>
        <v>0</v>
      </c>
      <c r="J60" s="9"/>
    </row>
    <row r="61" spans="2:10" ht="22.5" x14ac:dyDescent="0.25">
      <c r="B61" s="16" t="s">
        <v>130</v>
      </c>
      <c r="C61" s="17" t="s">
        <v>1</v>
      </c>
      <c r="D61" s="18" t="s">
        <v>442</v>
      </c>
      <c r="E61" s="19">
        <v>275</v>
      </c>
      <c r="F61" s="17">
        <v>1</v>
      </c>
      <c r="G61" s="19">
        <f t="shared" si="3"/>
        <v>275</v>
      </c>
      <c r="H61" s="7">
        <v>0</v>
      </c>
      <c r="I61" s="7">
        <f t="shared" si="1"/>
        <v>0</v>
      </c>
      <c r="J61" s="9"/>
    </row>
    <row r="62" spans="2:10" ht="22.5" x14ac:dyDescent="0.25">
      <c r="B62" s="16" t="s">
        <v>131</v>
      </c>
      <c r="C62" s="17" t="s">
        <v>1</v>
      </c>
      <c r="D62" s="18" t="s">
        <v>443</v>
      </c>
      <c r="E62" s="19">
        <v>350</v>
      </c>
      <c r="F62" s="17">
        <v>1</v>
      </c>
      <c r="G62" s="19">
        <f t="shared" si="3"/>
        <v>350</v>
      </c>
      <c r="H62" s="7">
        <v>0</v>
      </c>
      <c r="I62" s="7">
        <f t="shared" si="1"/>
        <v>0</v>
      </c>
      <c r="J62" s="9"/>
    </row>
    <row r="63" spans="2:10" x14ac:dyDescent="0.25">
      <c r="B63" s="16" t="s">
        <v>132</v>
      </c>
      <c r="C63" s="17" t="s">
        <v>1</v>
      </c>
      <c r="D63" s="18" t="s">
        <v>313</v>
      </c>
      <c r="E63" s="19">
        <v>200</v>
      </c>
      <c r="F63" s="17">
        <v>1</v>
      </c>
      <c r="G63" s="19">
        <f t="shared" si="3"/>
        <v>200</v>
      </c>
      <c r="H63" s="7">
        <v>0</v>
      </c>
      <c r="I63" s="7">
        <f t="shared" si="1"/>
        <v>0</v>
      </c>
      <c r="J63" s="9"/>
    </row>
    <row r="64" spans="2:10" ht="22.5" x14ac:dyDescent="0.25">
      <c r="B64" s="16" t="s">
        <v>133</v>
      </c>
      <c r="C64" s="17" t="s">
        <v>1</v>
      </c>
      <c r="D64" s="18" t="s">
        <v>16</v>
      </c>
      <c r="E64" s="19">
        <v>65</v>
      </c>
      <c r="F64" s="17">
        <v>80</v>
      </c>
      <c r="G64" s="19">
        <f t="shared" si="3"/>
        <v>5200</v>
      </c>
      <c r="H64" s="7">
        <v>0</v>
      </c>
      <c r="I64" s="7">
        <f t="shared" si="1"/>
        <v>0</v>
      </c>
      <c r="J64" s="9"/>
    </row>
    <row r="65" spans="2:10" ht="22.5" x14ac:dyDescent="0.25">
      <c r="B65" s="16" t="s">
        <v>134</v>
      </c>
      <c r="C65" s="17" t="s">
        <v>1</v>
      </c>
      <c r="D65" s="18" t="s">
        <v>15</v>
      </c>
      <c r="E65" s="19">
        <v>100</v>
      </c>
      <c r="F65" s="17">
        <v>80</v>
      </c>
      <c r="G65" s="19">
        <f t="shared" si="3"/>
        <v>8000</v>
      </c>
      <c r="H65" s="7">
        <v>0</v>
      </c>
      <c r="I65" s="7">
        <f t="shared" si="1"/>
        <v>0</v>
      </c>
      <c r="J65" s="9"/>
    </row>
    <row r="66" spans="2:10" x14ac:dyDescent="0.25">
      <c r="B66" s="16" t="s">
        <v>135</v>
      </c>
      <c r="C66" s="17" t="s">
        <v>1</v>
      </c>
      <c r="D66" s="18" t="s">
        <v>8</v>
      </c>
      <c r="E66" s="19">
        <v>110</v>
      </c>
      <c r="F66" s="17">
        <v>75</v>
      </c>
      <c r="G66" s="19">
        <f t="shared" si="3"/>
        <v>8250</v>
      </c>
      <c r="H66" s="7">
        <v>0</v>
      </c>
      <c r="I66" s="7">
        <f t="shared" si="1"/>
        <v>0</v>
      </c>
      <c r="J66" s="9"/>
    </row>
    <row r="67" spans="2:10" x14ac:dyDescent="0.25">
      <c r="B67" s="16" t="s">
        <v>136</v>
      </c>
      <c r="C67" s="17" t="s">
        <v>1</v>
      </c>
      <c r="D67" s="18" t="s">
        <v>64</v>
      </c>
      <c r="E67" s="19">
        <v>160</v>
      </c>
      <c r="F67" s="17">
        <v>25</v>
      </c>
      <c r="G67" s="19">
        <f t="shared" si="3"/>
        <v>4000</v>
      </c>
      <c r="H67" s="7">
        <v>0</v>
      </c>
      <c r="I67" s="7">
        <f t="shared" si="1"/>
        <v>0</v>
      </c>
      <c r="J67" s="9"/>
    </row>
    <row r="68" spans="2:10" x14ac:dyDescent="0.25">
      <c r="B68" s="16" t="s">
        <v>233</v>
      </c>
      <c r="C68" s="17" t="s">
        <v>1</v>
      </c>
      <c r="D68" s="18" t="s">
        <v>355</v>
      </c>
      <c r="E68" s="19">
        <v>75</v>
      </c>
      <c r="F68" s="17">
        <v>75</v>
      </c>
      <c r="G68" s="19">
        <f t="shared" si="3"/>
        <v>5625</v>
      </c>
      <c r="H68" s="7">
        <v>0</v>
      </c>
      <c r="I68" s="7">
        <f t="shared" si="1"/>
        <v>0</v>
      </c>
      <c r="J68" s="9"/>
    </row>
    <row r="69" spans="2:10" x14ac:dyDescent="0.25">
      <c r="B69" s="16" t="s">
        <v>315</v>
      </c>
      <c r="C69" s="17" t="s">
        <v>1</v>
      </c>
      <c r="D69" s="18" t="s">
        <v>356</v>
      </c>
      <c r="E69" s="19">
        <v>85</v>
      </c>
      <c r="F69" s="17">
        <v>25</v>
      </c>
      <c r="G69" s="19">
        <f t="shared" si="3"/>
        <v>2125</v>
      </c>
      <c r="H69" s="7">
        <v>0</v>
      </c>
      <c r="I69" s="7">
        <f t="shared" si="1"/>
        <v>0</v>
      </c>
      <c r="J69" s="9"/>
    </row>
    <row r="70" spans="2:10" x14ac:dyDescent="0.25">
      <c r="B70" s="16" t="s">
        <v>316</v>
      </c>
      <c r="C70" s="17" t="s">
        <v>1</v>
      </c>
      <c r="D70" s="18" t="s">
        <v>14</v>
      </c>
      <c r="E70" s="19">
        <v>180</v>
      </c>
      <c r="F70" s="17">
        <v>1</v>
      </c>
      <c r="G70" s="19">
        <f t="shared" si="3"/>
        <v>180</v>
      </c>
      <c r="H70" s="7">
        <v>0</v>
      </c>
      <c r="I70" s="7">
        <f t="shared" si="1"/>
        <v>0</v>
      </c>
      <c r="J70" s="9"/>
    </row>
    <row r="71" spans="2:10" x14ac:dyDescent="0.25">
      <c r="B71" s="28"/>
      <c r="C71" s="28"/>
      <c r="D71" s="28" t="s">
        <v>226</v>
      </c>
      <c r="E71" s="28"/>
      <c r="F71" s="28"/>
      <c r="G71" s="28"/>
      <c r="H71" s="28"/>
      <c r="I71" s="28"/>
      <c r="J71" s="9"/>
    </row>
    <row r="72" spans="2:10" ht="27" customHeight="1" x14ac:dyDescent="0.25">
      <c r="B72" s="17" t="s">
        <v>79</v>
      </c>
      <c r="C72" s="17" t="s">
        <v>1</v>
      </c>
      <c r="D72" s="18" t="s">
        <v>371</v>
      </c>
      <c r="E72" s="19">
        <v>85</v>
      </c>
      <c r="F72" s="17">
        <v>500</v>
      </c>
      <c r="G72" s="19">
        <f t="shared" ref="G72:G142" si="4">E72*F72</f>
        <v>42500</v>
      </c>
      <c r="H72" s="7">
        <v>0</v>
      </c>
      <c r="I72" s="7">
        <f t="shared" si="1"/>
        <v>0</v>
      </c>
      <c r="J72" s="9"/>
    </row>
    <row r="73" spans="2:10" ht="33.75" x14ac:dyDescent="0.25">
      <c r="B73" s="17" t="s">
        <v>80</v>
      </c>
      <c r="C73" s="17" t="s">
        <v>1</v>
      </c>
      <c r="D73" s="18" t="s">
        <v>372</v>
      </c>
      <c r="E73" s="19">
        <v>100</v>
      </c>
      <c r="F73" s="17">
        <v>50</v>
      </c>
      <c r="G73" s="19">
        <f t="shared" si="4"/>
        <v>5000</v>
      </c>
      <c r="H73" s="7">
        <v>0</v>
      </c>
      <c r="I73" s="7">
        <f t="shared" si="1"/>
        <v>0</v>
      </c>
      <c r="J73" s="9"/>
    </row>
    <row r="74" spans="2:10" ht="33.75" x14ac:dyDescent="0.25">
      <c r="B74" s="17" t="s">
        <v>81</v>
      </c>
      <c r="C74" s="17" t="s">
        <v>1</v>
      </c>
      <c r="D74" s="18" t="s">
        <v>373</v>
      </c>
      <c r="E74" s="19">
        <v>175</v>
      </c>
      <c r="F74" s="17">
        <v>25</v>
      </c>
      <c r="G74" s="19">
        <f t="shared" si="4"/>
        <v>4375</v>
      </c>
      <c r="H74" s="7">
        <v>0</v>
      </c>
      <c r="I74" s="7">
        <f t="shared" si="1"/>
        <v>0</v>
      </c>
      <c r="J74" s="9"/>
    </row>
    <row r="75" spans="2:10" ht="24" customHeight="1" x14ac:dyDescent="0.25">
      <c r="B75" s="17" t="s">
        <v>137</v>
      </c>
      <c r="C75" s="17" t="s">
        <v>1</v>
      </c>
      <c r="D75" s="18" t="s">
        <v>66</v>
      </c>
      <c r="E75" s="19">
        <v>150</v>
      </c>
      <c r="F75" s="17">
        <v>25</v>
      </c>
      <c r="G75" s="19">
        <f t="shared" si="4"/>
        <v>3750</v>
      </c>
      <c r="H75" s="7">
        <v>0</v>
      </c>
      <c r="I75" s="7">
        <f t="shared" si="1"/>
        <v>0</v>
      </c>
      <c r="J75" s="9"/>
    </row>
    <row r="76" spans="2:10" ht="30.75" customHeight="1" x14ac:dyDescent="0.25">
      <c r="B76" s="17" t="s">
        <v>138</v>
      </c>
      <c r="C76" s="17" t="s">
        <v>1</v>
      </c>
      <c r="D76" s="18" t="s">
        <v>374</v>
      </c>
      <c r="E76" s="19">
        <v>150</v>
      </c>
      <c r="F76" s="17">
        <v>10</v>
      </c>
      <c r="G76" s="19">
        <f t="shared" si="4"/>
        <v>1500</v>
      </c>
      <c r="H76" s="7">
        <v>0</v>
      </c>
      <c r="I76" s="7">
        <f t="shared" si="1"/>
        <v>0</v>
      </c>
      <c r="J76" s="9"/>
    </row>
    <row r="77" spans="2:10" ht="33.75" x14ac:dyDescent="0.25">
      <c r="B77" s="17" t="s">
        <v>139</v>
      </c>
      <c r="C77" s="17" t="s">
        <v>1</v>
      </c>
      <c r="D77" s="18" t="s">
        <v>375</v>
      </c>
      <c r="E77" s="19">
        <v>200</v>
      </c>
      <c r="F77" s="17">
        <v>10</v>
      </c>
      <c r="G77" s="19">
        <f t="shared" si="4"/>
        <v>2000</v>
      </c>
      <c r="H77" s="7">
        <v>0</v>
      </c>
      <c r="I77" s="7">
        <f t="shared" si="1"/>
        <v>0</v>
      </c>
      <c r="J77" s="9"/>
    </row>
    <row r="78" spans="2:10" x14ac:dyDescent="0.25">
      <c r="B78" s="17" t="s">
        <v>140</v>
      </c>
      <c r="C78" s="17" t="s">
        <v>1</v>
      </c>
      <c r="D78" s="18" t="s">
        <v>65</v>
      </c>
      <c r="E78" s="19">
        <v>13</v>
      </c>
      <c r="F78" s="17">
        <v>50</v>
      </c>
      <c r="G78" s="19">
        <f t="shared" si="4"/>
        <v>650</v>
      </c>
      <c r="H78" s="7">
        <v>0</v>
      </c>
      <c r="I78" s="7">
        <f t="shared" ref="I78:I142" si="5">+H78*F78</f>
        <v>0</v>
      </c>
      <c r="J78" s="9"/>
    </row>
    <row r="79" spans="2:10" x14ac:dyDescent="0.25">
      <c r="B79" s="17" t="s">
        <v>141</v>
      </c>
      <c r="C79" s="17" t="s">
        <v>1</v>
      </c>
      <c r="D79" s="22" t="s">
        <v>227</v>
      </c>
      <c r="E79" s="19">
        <v>50</v>
      </c>
      <c r="F79" s="17">
        <v>50</v>
      </c>
      <c r="G79" s="19">
        <f t="shared" si="4"/>
        <v>2500</v>
      </c>
      <c r="H79" s="7">
        <v>0</v>
      </c>
      <c r="I79" s="7">
        <f t="shared" si="5"/>
        <v>0</v>
      </c>
      <c r="J79" s="9"/>
    </row>
    <row r="80" spans="2:10" ht="22.5" x14ac:dyDescent="0.25">
      <c r="B80" s="17" t="s">
        <v>142</v>
      </c>
      <c r="C80" s="17" t="s">
        <v>1</v>
      </c>
      <c r="D80" s="22" t="s">
        <v>228</v>
      </c>
      <c r="E80" s="19">
        <v>75</v>
      </c>
      <c r="F80" s="17">
        <v>25</v>
      </c>
      <c r="G80" s="19">
        <f t="shared" si="4"/>
        <v>1875</v>
      </c>
      <c r="H80" s="7">
        <v>0</v>
      </c>
      <c r="I80" s="7">
        <f t="shared" si="5"/>
        <v>0</v>
      </c>
      <c r="J80" s="9"/>
    </row>
    <row r="81" spans="2:10" x14ac:dyDescent="0.25">
      <c r="B81" s="28"/>
      <c r="C81" s="28"/>
      <c r="D81" s="28" t="s">
        <v>17</v>
      </c>
      <c r="E81" s="28"/>
      <c r="F81" s="28"/>
      <c r="G81" s="28"/>
      <c r="H81" s="28"/>
      <c r="I81" s="28"/>
      <c r="J81" s="9"/>
    </row>
    <row r="82" spans="2:10" x14ac:dyDescent="0.25">
      <c r="B82" s="17" t="s">
        <v>143</v>
      </c>
      <c r="C82" s="17" t="s">
        <v>1</v>
      </c>
      <c r="D82" s="23" t="s">
        <v>351</v>
      </c>
      <c r="E82" s="19">
        <v>125</v>
      </c>
      <c r="F82" s="17">
        <v>300</v>
      </c>
      <c r="G82" s="19">
        <f t="shared" si="4"/>
        <v>37500</v>
      </c>
      <c r="H82" s="7">
        <v>0</v>
      </c>
      <c r="I82" s="7">
        <f t="shared" si="5"/>
        <v>0</v>
      </c>
      <c r="J82" s="9"/>
    </row>
    <row r="83" spans="2:10" x14ac:dyDescent="0.25">
      <c r="B83" s="17" t="s">
        <v>144</v>
      </c>
      <c r="C83" s="17" t="s">
        <v>6</v>
      </c>
      <c r="D83" s="18" t="s">
        <v>157</v>
      </c>
      <c r="E83" s="19">
        <v>9</v>
      </c>
      <c r="F83" s="17">
        <v>100</v>
      </c>
      <c r="G83" s="19">
        <f t="shared" si="4"/>
        <v>900</v>
      </c>
      <c r="H83" s="7">
        <v>0</v>
      </c>
      <c r="I83" s="7">
        <f t="shared" si="5"/>
        <v>0</v>
      </c>
      <c r="J83" s="9"/>
    </row>
    <row r="84" spans="2:10" ht="22.5" x14ac:dyDescent="0.25">
      <c r="B84" s="17" t="s">
        <v>145</v>
      </c>
      <c r="C84" s="17" t="s">
        <v>1</v>
      </c>
      <c r="D84" s="24" t="s">
        <v>437</v>
      </c>
      <c r="E84" s="19">
        <v>180</v>
      </c>
      <c r="F84" s="17">
        <v>1</v>
      </c>
      <c r="G84" s="19">
        <f t="shared" si="4"/>
        <v>180</v>
      </c>
      <c r="H84" s="7">
        <v>0</v>
      </c>
      <c r="I84" s="7">
        <f t="shared" si="5"/>
        <v>0</v>
      </c>
      <c r="J84" s="9"/>
    </row>
    <row r="85" spans="2:10" s="1" customFormat="1" x14ac:dyDescent="0.25">
      <c r="B85" s="17" t="s">
        <v>146</v>
      </c>
      <c r="C85" s="17" t="s">
        <v>0</v>
      </c>
      <c r="D85" s="18" t="s">
        <v>444</v>
      </c>
      <c r="E85" s="19">
        <v>125</v>
      </c>
      <c r="F85" s="17">
        <v>1</v>
      </c>
      <c r="G85" s="19">
        <f t="shared" si="4"/>
        <v>125</v>
      </c>
      <c r="H85" s="7">
        <v>0</v>
      </c>
      <c r="I85" s="7">
        <f t="shared" si="5"/>
        <v>0</v>
      </c>
      <c r="J85" s="9"/>
    </row>
    <row r="86" spans="2:10" s="1" customFormat="1" ht="22.5" x14ac:dyDescent="0.25">
      <c r="B86" s="17" t="s">
        <v>342</v>
      </c>
      <c r="C86" s="17" t="s">
        <v>0</v>
      </c>
      <c r="D86" s="18" t="s">
        <v>445</v>
      </c>
      <c r="E86" s="19">
        <v>125</v>
      </c>
      <c r="F86" s="17">
        <v>1</v>
      </c>
      <c r="G86" s="19">
        <f t="shared" si="4"/>
        <v>125</v>
      </c>
      <c r="H86" s="7">
        <v>0</v>
      </c>
      <c r="I86" s="7">
        <f t="shared" si="5"/>
        <v>0</v>
      </c>
      <c r="J86" s="9"/>
    </row>
    <row r="87" spans="2:10" x14ac:dyDescent="0.25">
      <c r="B87" s="28"/>
      <c r="C87" s="28"/>
      <c r="D87" s="28" t="s">
        <v>67</v>
      </c>
      <c r="E87" s="28"/>
      <c r="F87" s="28"/>
      <c r="G87" s="28"/>
      <c r="H87" s="28"/>
      <c r="I87" s="28"/>
      <c r="J87" s="9"/>
    </row>
    <row r="88" spans="2:10" ht="22.5" x14ac:dyDescent="0.25">
      <c r="B88" s="17" t="s">
        <v>93</v>
      </c>
      <c r="C88" s="17" t="s">
        <v>6</v>
      </c>
      <c r="D88" s="18" t="s">
        <v>446</v>
      </c>
      <c r="E88" s="19">
        <v>40</v>
      </c>
      <c r="F88" s="17">
        <v>10</v>
      </c>
      <c r="G88" s="19">
        <f t="shared" si="4"/>
        <v>400</v>
      </c>
      <c r="H88" s="7">
        <v>0</v>
      </c>
      <c r="I88" s="7">
        <f t="shared" si="5"/>
        <v>0</v>
      </c>
      <c r="J88" s="9"/>
    </row>
    <row r="89" spans="2:10" ht="22.5" x14ac:dyDescent="0.25">
      <c r="B89" s="17" t="s">
        <v>94</v>
      </c>
      <c r="C89" s="17" t="s">
        <v>6</v>
      </c>
      <c r="D89" s="18" t="s">
        <v>447</v>
      </c>
      <c r="E89" s="19">
        <v>55</v>
      </c>
      <c r="F89" s="17">
        <v>50</v>
      </c>
      <c r="G89" s="19">
        <f t="shared" si="4"/>
        <v>2750</v>
      </c>
      <c r="H89" s="7">
        <v>0</v>
      </c>
      <c r="I89" s="7">
        <f t="shared" si="5"/>
        <v>0</v>
      </c>
      <c r="J89" s="9"/>
    </row>
    <row r="90" spans="2:10" x14ac:dyDescent="0.25">
      <c r="B90" s="17" t="s">
        <v>95</v>
      </c>
      <c r="C90" s="17" t="s">
        <v>1</v>
      </c>
      <c r="D90" s="18" t="s">
        <v>21</v>
      </c>
      <c r="E90" s="19">
        <v>80</v>
      </c>
      <c r="F90" s="17">
        <v>10</v>
      </c>
      <c r="G90" s="19">
        <f t="shared" si="4"/>
        <v>800</v>
      </c>
      <c r="H90" s="7">
        <v>0</v>
      </c>
      <c r="I90" s="7">
        <f t="shared" si="5"/>
        <v>0</v>
      </c>
      <c r="J90" s="9"/>
    </row>
    <row r="91" spans="2:10" x14ac:dyDescent="0.25">
      <c r="B91" s="28"/>
      <c r="C91" s="28"/>
      <c r="D91" s="28" t="s">
        <v>75</v>
      </c>
      <c r="E91" s="28"/>
      <c r="F91" s="28"/>
      <c r="G91" s="28"/>
      <c r="H91" s="28"/>
      <c r="I91" s="28"/>
      <c r="J91" s="9"/>
    </row>
    <row r="92" spans="2:10" ht="22.5" x14ac:dyDescent="0.25">
      <c r="B92" s="17" t="s">
        <v>78</v>
      </c>
      <c r="C92" s="17" t="s">
        <v>1</v>
      </c>
      <c r="D92" s="18" t="s">
        <v>70</v>
      </c>
      <c r="E92" s="19">
        <v>250</v>
      </c>
      <c r="F92" s="17">
        <v>1</v>
      </c>
      <c r="G92" s="19">
        <f t="shared" si="4"/>
        <v>250</v>
      </c>
      <c r="H92" s="7">
        <v>0</v>
      </c>
      <c r="I92" s="7">
        <f t="shared" si="5"/>
        <v>0</v>
      </c>
      <c r="J92" s="9"/>
    </row>
    <row r="93" spans="2:10" ht="22.5" x14ac:dyDescent="0.25">
      <c r="B93" s="17" t="s">
        <v>82</v>
      </c>
      <c r="C93" s="17" t="s">
        <v>1</v>
      </c>
      <c r="D93" s="18" t="s">
        <v>71</v>
      </c>
      <c r="E93" s="19">
        <v>300</v>
      </c>
      <c r="F93" s="17">
        <v>1</v>
      </c>
      <c r="G93" s="19">
        <f t="shared" si="4"/>
        <v>300</v>
      </c>
      <c r="H93" s="7">
        <v>0</v>
      </c>
      <c r="I93" s="7">
        <f t="shared" si="5"/>
        <v>0</v>
      </c>
      <c r="J93" s="9"/>
    </row>
    <row r="94" spans="2:10" s="3" customFormat="1" ht="22.5" x14ac:dyDescent="0.25">
      <c r="B94" s="17" t="s">
        <v>83</v>
      </c>
      <c r="C94" s="25" t="s">
        <v>1</v>
      </c>
      <c r="D94" s="22" t="s">
        <v>74</v>
      </c>
      <c r="E94" s="26">
        <v>250</v>
      </c>
      <c r="F94" s="25">
        <v>1</v>
      </c>
      <c r="G94" s="26">
        <f t="shared" si="4"/>
        <v>250</v>
      </c>
      <c r="H94" s="7">
        <v>0</v>
      </c>
      <c r="I94" s="7">
        <f t="shared" si="5"/>
        <v>0</v>
      </c>
      <c r="J94" s="9"/>
    </row>
    <row r="95" spans="2:10" ht="33.75" customHeight="1" x14ac:dyDescent="0.25">
      <c r="B95" s="17" t="s">
        <v>84</v>
      </c>
      <c r="C95" s="17" t="s">
        <v>6</v>
      </c>
      <c r="D95" s="18" t="s">
        <v>69</v>
      </c>
      <c r="E95" s="19">
        <v>5</v>
      </c>
      <c r="F95" s="17">
        <v>180</v>
      </c>
      <c r="G95" s="19">
        <f t="shared" si="4"/>
        <v>900</v>
      </c>
      <c r="H95" s="7">
        <v>0</v>
      </c>
      <c r="I95" s="7">
        <f t="shared" si="5"/>
        <v>0</v>
      </c>
      <c r="J95" s="9"/>
    </row>
    <row r="96" spans="2:10" s="3" customFormat="1" ht="22.5" x14ac:dyDescent="0.25">
      <c r="B96" s="17" t="s">
        <v>85</v>
      </c>
      <c r="C96" s="25" t="s">
        <v>6</v>
      </c>
      <c r="D96" s="22" t="s">
        <v>72</v>
      </c>
      <c r="E96" s="26">
        <v>4.2</v>
      </c>
      <c r="F96" s="25">
        <v>1000</v>
      </c>
      <c r="G96" s="26">
        <f t="shared" si="4"/>
        <v>4200</v>
      </c>
      <c r="H96" s="7">
        <v>0</v>
      </c>
      <c r="I96" s="7">
        <f t="shared" si="5"/>
        <v>0</v>
      </c>
      <c r="J96" s="9"/>
    </row>
    <row r="97" spans="2:10" ht="22.5" x14ac:dyDescent="0.25">
      <c r="B97" s="17" t="s">
        <v>86</v>
      </c>
      <c r="C97" s="17" t="s">
        <v>6</v>
      </c>
      <c r="D97" s="18" t="s">
        <v>73</v>
      </c>
      <c r="E97" s="19">
        <v>4</v>
      </c>
      <c r="F97" s="17">
        <v>1000</v>
      </c>
      <c r="G97" s="19">
        <f t="shared" si="4"/>
        <v>4000</v>
      </c>
      <c r="H97" s="7">
        <v>0</v>
      </c>
      <c r="I97" s="7">
        <f t="shared" si="5"/>
        <v>0</v>
      </c>
      <c r="J97" s="9"/>
    </row>
    <row r="98" spans="2:10" ht="22.5" x14ac:dyDescent="0.25">
      <c r="B98" s="17" t="s">
        <v>87</v>
      </c>
      <c r="C98" s="17" t="s">
        <v>6</v>
      </c>
      <c r="D98" s="18" t="s">
        <v>229</v>
      </c>
      <c r="E98" s="19">
        <v>6.5</v>
      </c>
      <c r="F98" s="17">
        <v>250</v>
      </c>
      <c r="G98" s="19">
        <f t="shared" si="4"/>
        <v>1625</v>
      </c>
      <c r="H98" s="7">
        <v>0</v>
      </c>
      <c r="I98" s="7">
        <f t="shared" si="5"/>
        <v>0</v>
      </c>
      <c r="J98" s="9"/>
    </row>
    <row r="99" spans="2:10" ht="33.75" x14ac:dyDescent="0.25">
      <c r="B99" s="17" t="s">
        <v>88</v>
      </c>
      <c r="C99" s="17" t="s">
        <v>6</v>
      </c>
      <c r="D99" s="22" t="s">
        <v>362</v>
      </c>
      <c r="E99" s="19">
        <v>20</v>
      </c>
      <c r="F99" s="17">
        <v>200</v>
      </c>
      <c r="G99" s="19">
        <f t="shared" si="4"/>
        <v>4000</v>
      </c>
      <c r="H99" s="7">
        <v>0</v>
      </c>
      <c r="I99" s="7">
        <f t="shared" si="5"/>
        <v>0</v>
      </c>
      <c r="J99" s="9"/>
    </row>
    <row r="100" spans="2:10" ht="33.75" x14ac:dyDescent="0.25">
      <c r="B100" s="17" t="s">
        <v>89</v>
      </c>
      <c r="C100" s="17" t="s">
        <v>6</v>
      </c>
      <c r="D100" s="18" t="s">
        <v>359</v>
      </c>
      <c r="E100" s="19">
        <v>15</v>
      </c>
      <c r="F100" s="17">
        <v>200</v>
      </c>
      <c r="G100" s="19">
        <f t="shared" si="4"/>
        <v>3000</v>
      </c>
      <c r="H100" s="7">
        <v>0</v>
      </c>
      <c r="I100" s="7">
        <f t="shared" si="5"/>
        <v>0</v>
      </c>
      <c r="J100" s="9"/>
    </row>
    <row r="101" spans="2:10" ht="22.5" x14ac:dyDescent="0.25">
      <c r="B101" s="17" t="s">
        <v>90</v>
      </c>
      <c r="C101" s="17" t="s">
        <v>1</v>
      </c>
      <c r="D101" s="18" t="s">
        <v>230</v>
      </c>
      <c r="E101" s="19">
        <v>350</v>
      </c>
      <c r="F101" s="17">
        <v>12</v>
      </c>
      <c r="G101" s="19">
        <f t="shared" si="4"/>
        <v>4200</v>
      </c>
      <c r="H101" s="7">
        <v>0</v>
      </c>
      <c r="I101" s="7">
        <f t="shared" si="5"/>
        <v>0</v>
      </c>
      <c r="J101" s="9"/>
    </row>
    <row r="102" spans="2:10" ht="22.5" x14ac:dyDescent="0.25">
      <c r="B102" s="17" t="s">
        <v>91</v>
      </c>
      <c r="C102" s="17" t="s">
        <v>6</v>
      </c>
      <c r="D102" s="18" t="s">
        <v>449</v>
      </c>
      <c r="E102" s="19">
        <v>2.25</v>
      </c>
      <c r="F102" s="17">
        <v>5000</v>
      </c>
      <c r="G102" s="19">
        <f t="shared" si="4"/>
        <v>11250</v>
      </c>
      <c r="H102" s="7">
        <v>0</v>
      </c>
      <c r="I102" s="7">
        <f t="shared" si="5"/>
        <v>0</v>
      </c>
      <c r="J102" s="9"/>
    </row>
    <row r="103" spans="2:10" x14ac:dyDescent="0.25">
      <c r="B103" s="17" t="s">
        <v>91</v>
      </c>
      <c r="C103" s="17" t="s">
        <v>1</v>
      </c>
      <c r="D103" s="18" t="s">
        <v>448</v>
      </c>
      <c r="E103" s="19">
        <v>100</v>
      </c>
      <c r="F103" s="17">
        <v>1</v>
      </c>
      <c r="G103" s="19">
        <f t="shared" si="4"/>
        <v>100</v>
      </c>
      <c r="H103" s="7">
        <v>0</v>
      </c>
      <c r="I103" s="7">
        <f t="shared" si="5"/>
        <v>0</v>
      </c>
      <c r="J103" s="9"/>
    </row>
    <row r="104" spans="2:10" x14ac:dyDescent="0.25">
      <c r="B104" s="17" t="s">
        <v>92</v>
      </c>
      <c r="C104" s="17" t="s">
        <v>1</v>
      </c>
      <c r="D104" s="18" t="s">
        <v>77</v>
      </c>
      <c r="E104" s="19">
        <v>4.0999999999999996</v>
      </c>
      <c r="F104" s="17">
        <v>1</v>
      </c>
      <c r="G104" s="19">
        <f t="shared" si="4"/>
        <v>4.0999999999999996</v>
      </c>
      <c r="H104" s="7">
        <v>0</v>
      </c>
      <c r="I104" s="7">
        <f t="shared" si="5"/>
        <v>0</v>
      </c>
      <c r="J104" s="9"/>
    </row>
    <row r="105" spans="2:10" s="1" customFormat="1" x14ac:dyDescent="0.25">
      <c r="B105" s="17" t="s">
        <v>213</v>
      </c>
      <c r="C105" s="17" t="s">
        <v>6</v>
      </c>
      <c r="D105" s="18" t="s">
        <v>76</v>
      </c>
      <c r="E105" s="19">
        <v>155</v>
      </c>
      <c r="F105" s="17">
        <v>1</v>
      </c>
      <c r="G105" s="19">
        <f t="shared" si="4"/>
        <v>155</v>
      </c>
      <c r="H105" s="7">
        <v>0</v>
      </c>
      <c r="I105" s="7">
        <f t="shared" si="5"/>
        <v>0</v>
      </c>
      <c r="J105" s="9"/>
    </row>
    <row r="106" spans="2:10" s="2" customFormat="1" ht="33.75" x14ac:dyDescent="0.25">
      <c r="B106" s="17" t="s">
        <v>214</v>
      </c>
      <c r="C106" s="27" t="s">
        <v>6</v>
      </c>
      <c r="D106" s="18" t="s">
        <v>158</v>
      </c>
      <c r="E106" s="19">
        <v>18</v>
      </c>
      <c r="F106" s="27">
        <v>1</v>
      </c>
      <c r="G106" s="19">
        <f t="shared" si="4"/>
        <v>18</v>
      </c>
      <c r="H106" s="7">
        <v>0</v>
      </c>
      <c r="I106" s="7">
        <f t="shared" si="5"/>
        <v>0</v>
      </c>
      <c r="J106" s="9"/>
    </row>
    <row r="107" spans="2:10" ht="22.5" x14ac:dyDescent="0.25">
      <c r="B107" s="17" t="s">
        <v>215</v>
      </c>
      <c r="C107" s="17" t="s">
        <v>6</v>
      </c>
      <c r="D107" s="18" t="s">
        <v>159</v>
      </c>
      <c r="E107" s="19">
        <v>15</v>
      </c>
      <c r="F107" s="17">
        <v>1</v>
      </c>
      <c r="G107" s="19">
        <f t="shared" si="4"/>
        <v>15</v>
      </c>
      <c r="H107" s="7">
        <v>0</v>
      </c>
      <c r="I107" s="7">
        <f t="shared" si="5"/>
        <v>0</v>
      </c>
      <c r="J107" s="9"/>
    </row>
    <row r="108" spans="2:10" s="2" customFormat="1" ht="22.5" x14ac:dyDescent="0.25">
      <c r="B108" s="17" t="s">
        <v>217</v>
      </c>
      <c r="C108" s="27" t="s">
        <v>6</v>
      </c>
      <c r="D108" s="18" t="s">
        <v>218</v>
      </c>
      <c r="E108" s="19">
        <v>15</v>
      </c>
      <c r="F108" s="27">
        <v>1</v>
      </c>
      <c r="G108" s="19">
        <f t="shared" si="4"/>
        <v>15</v>
      </c>
      <c r="H108" s="7">
        <v>0</v>
      </c>
      <c r="I108" s="7">
        <f t="shared" si="5"/>
        <v>0</v>
      </c>
      <c r="J108" s="9"/>
    </row>
    <row r="109" spans="2:10" s="2" customFormat="1" x14ac:dyDescent="0.25">
      <c r="B109" s="17" t="s">
        <v>360</v>
      </c>
      <c r="C109" s="17" t="s">
        <v>212</v>
      </c>
      <c r="D109" s="18" t="s">
        <v>216</v>
      </c>
      <c r="E109" s="19">
        <v>200</v>
      </c>
      <c r="F109" s="27">
        <v>1</v>
      </c>
      <c r="G109" s="19">
        <f t="shared" si="4"/>
        <v>200</v>
      </c>
      <c r="H109" s="7">
        <v>0</v>
      </c>
      <c r="I109" s="7">
        <f t="shared" si="5"/>
        <v>0</v>
      </c>
      <c r="J109" s="9"/>
    </row>
    <row r="110" spans="2:10" s="2" customFormat="1" x14ac:dyDescent="0.25">
      <c r="B110" s="17" t="s">
        <v>361</v>
      </c>
      <c r="C110" s="27" t="s">
        <v>6</v>
      </c>
      <c r="D110" s="18" t="s">
        <v>219</v>
      </c>
      <c r="E110" s="19">
        <v>15</v>
      </c>
      <c r="F110" s="27">
        <v>1</v>
      </c>
      <c r="G110" s="19">
        <f t="shared" si="4"/>
        <v>15</v>
      </c>
      <c r="H110" s="7">
        <v>0</v>
      </c>
      <c r="I110" s="7">
        <f t="shared" si="5"/>
        <v>0</v>
      </c>
      <c r="J110" s="9"/>
    </row>
    <row r="111" spans="2:10" x14ac:dyDescent="0.25">
      <c r="B111" s="28"/>
      <c r="C111" s="28"/>
      <c r="D111" s="28" t="s">
        <v>22</v>
      </c>
      <c r="E111" s="28"/>
      <c r="F111" s="28"/>
      <c r="G111" s="28"/>
      <c r="H111" s="28"/>
      <c r="I111" s="28"/>
      <c r="J111" s="9"/>
    </row>
    <row r="112" spans="2:10" ht="22.5" x14ac:dyDescent="0.25">
      <c r="B112" s="17" t="s">
        <v>319</v>
      </c>
      <c r="C112" s="17" t="s">
        <v>56</v>
      </c>
      <c r="D112" s="18" t="s">
        <v>379</v>
      </c>
      <c r="E112" s="19">
        <v>100</v>
      </c>
      <c r="F112" s="17">
        <v>1</v>
      </c>
      <c r="G112" s="19">
        <f t="shared" si="4"/>
        <v>100</v>
      </c>
      <c r="H112" s="7">
        <v>0</v>
      </c>
      <c r="I112" s="7">
        <f t="shared" si="5"/>
        <v>0</v>
      </c>
      <c r="J112" s="9"/>
    </row>
    <row r="113" spans="2:10" x14ac:dyDescent="0.25">
      <c r="B113" s="17" t="s">
        <v>320</v>
      </c>
      <c r="C113" s="17" t="s">
        <v>1</v>
      </c>
      <c r="D113" s="18" t="s">
        <v>156</v>
      </c>
      <c r="E113" s="19">
        <v>125</v>
      </c>
      <c r="F113" s="17">
        <v>1</v>
      </c>
      <c r="G113" s="19">
        <f t="shared" si="4"/>
        <v>125</v>
      </c>
      <c r="H113" s="7">
        <v>0</v>
      </c>
      <c r="I113" s="7">
        <f t="shared" si="5"/>
        <v>0</v>
      </c>
      <c r="J113" s="9"/>
    </row>
    <row r="114" spans="2:10" ht="22.5" x14ac:dyDescent="0.25">
      <c r="B114" s="17" t="s">
        <v>321</v>
      </c>
      <c r="C114" s="17" t="s">
        <v>0</v>
      </c>
      <c r="D114" s="18" t="s">
        <v>3</v>
      </c>
      <c r="E114" s="19">
        <v>10</v>
      </c>
      <c r="F114" s="17">
        <v>1</v>
      </c>
      <c r="G114" s="19">
        <f t="shared" si="4"/>
        <v>10</v>
      </c>
      <c r="H114" s="7">
        <v>0</v>
      </c>
      <c r="I114" s="7">
        <f t="shared" si="5"/>
        <v>0</v>
      </c>
      <c r="J114" s="9"/>
    </row>
    <row r="115" spans="2:10" x14ac:dyDescent="0.25">
      <c r="B115" s="17" t="s">
        <v>322</v>
      </c>
      <c r="C115" s="17" t="s">
        <v>1</v>
      </c>
      <c r="D115" s="23" t="s">
        <v>479</v>
      </c>
      <c r="E115" s="19">
        <v>50</v>
      </c>
      <c r="F115" s="17">
        <v>300</v>
      </c>
      <c r="G115" s="19">
        <f t="shared" si="4"/>
        <v>15000</v>
      </c>
      <c r="H115" s="7">
        <v>0</v>
      </c>
      <c r="I115" s="7">
        <f t="shared" si="5"/>
        <v>0</v>
      </c>
      <c r="J115" s="9"/>
    </row>
    <row r="116" spans="2:10" x14ac:dyDescent="0.25">
      <c r="B116" s="17" t="s">
        <v>323</v>
      </c>
      <c r="C116" s="17" t="s">
        <v>1</v>
      </c>
      <c r="D116" s="23" t="s">
        <v>68</v>
      </c>
      <c r="E116" s="19">
        <v>60</v>
      </c>
      <c r="F116" s="17">
        <v>100</v>
      </c>
      <c r="G116" s="19">
        <f t="shared" si="4"/>
        <v>6000</v>
      </c>
      <c r="H116" s="7">
        <v>0</v>
      </c>
      <c r="I116" s="7">
        <f t="shared" si="5"/>
        <v>0</v>
      </c>
      <c r="J116" s="9"/>
    </row>
    <row r="117" spans="2:10" s="1" customFormat="1" x14ac:dyDescent="0.25">
      <c r="B117" s="17" t="s">
        <v>324</v>
      </c>
      <c r="C117" s="17" t="s">
        <v>1</v>
      </c>
      <c r="D117" s="23" t="s">
        <v>450</v>
      </c>
      <c r="E117" s="19">
        <v>200</v>
      </c>
      <c r="F117" s="17">
        <v>1</v>
      </c>
      <c r="G117" s="19">
        <f t="shared" si="4"/>
        <v>200</v>
      </c>
      <c r="H117" s="7">
        <v>0</v>
      </c>
      <c r="I117" s="7">
        <f t="shared" si="5"/>
        <v>0</v>
      </c>
      <c r="J117" s="9"/>
    </row>
    <row r="118" spans="2:10" ht="22.5" x14ac:dyDescent="0.25">
      <c r="B118" s="17" t="s">
        <v>325</v>
      </c>
      <c r="C118" s="17" t="s">
        <v>0</v>
      </c>
      <c r="D118" s="18" t="s">
        <v>317</v>
      </c>
      <c r="E118" s="19">
        <v>200</v>
      </c>
      <c r="F118" s="17">
        <v>1</v>
      </c>
      <c r="G118" s="19">
        <f t="shared" si="4"/>
        <v>200</v>
      </c>
      <c r="H118" s="7">
        <v>0</v>
      </c>
      <c r="I118" s="7">
        <f t="shared" si="5"/>
        <v>0</v>
      </c>
      <c r="J118" s="9"/>
    </row>
    <row r="119" spans="2:10" x14ac:dyDescent="0.25">
      <c r="B119" s="17" t="s">
        <v>326</v>
      </c>
      <c r="C119" s="17" t="s">
        <v>212</v>
      </c>
      <c r="D119" s="18" t="s">
        <v>480</v>
      </c>
      <c r="E119" s="19">
        <v>400</v>
      </c>
      <c r="F119" s="17">
        <v>1</v>
      </c>
      <c r="G119" s="19">
        <f t="shared" si="4"/>
        <v>400</v>
      </c>
      <c r="H119" s="7">
        <v>0</v>
      </c>
      <c r="I119" s="7">
        <f t="shared" si="5"/>
        <v>0</v>
      </c>
      <c r="J119" s="9"/>
    </row>
    <row r="120" spans="2:10" ht="22.5" x14ac:dyDescent="0.25">
      <c r="B120" s="17" t="s">
        <v>327</v>
      </c>
      <c r="C120" s="17" t="s">
        <v>1</v>
      </c>
      <c r="D120" s="18" t="s">
        <v>481</v>
      </c>
      <c r="E120" s="19">
        <v>260</v>
      </c>
      <c r="F120" s="17">
        <v>1</v>
      </c>
      <c r="G120" s="19">
        <f t="shared" si="4"/>
        <v>260</v>
      </c>
      <c r="H120" s="7">
        <v>0</v>
      </c>
      <c r="I120" s="7">
        <f t="shared" si="5"/>
        <v>0</v>
      </c>
      <c r="J120" s="9"/>
    </row>
    <row r="121" spans="2:10" x14ac:dyDescent="0.25">
      <c r="B121" s="17" t="s">
        <v>328</v>
      </c>
      <c r="C121" s="17" t="s">
        <v>1</v>
      </c>
      <c r="D121" s="18" t="s">
        <v>231</v>
      </c>
      <c r="E121" s="19">
        <v>450</v>
      </c>
      <c r="F121" s="17">
        <v>1</v>
      </c>
      <c r="G121" s="19">
        <f t="shared" si="4"/>
        <v>450</v>
      </c>
      <c r="H121" s="7">
        <v>0</v>
      </c>
      <c r="I121" s="7">
        <f t="shared" si="5"/>
        <v>0</v>
      </c>
      <c r="J121" s="9"/>
    </row>
    <row r="122" spans="2:10" s="1" customFormat="1" x14ac:dyDescent="0.25">
      <c r="B122" s="17" t="s">
        <v>329</v>
      </c>
      <c r="C122" s="17" t="s">
        <v>1</v>
      </c>
      <c r="D122" s="18" t="s">
        <v>434</v>
      </c>
      <c r="E122" s="19">
        <v>75</v>
      </c>
      <c r="F122" s="17">
        <v>1</v>
      </c>
      <c r="G122" s="19">
        <f t="shared" si="4"/>
        <v>75</v>
      </c>
      <c r="H122" s="7">
        <v>0</v>
      </c>
      <c r="I122" s="7">
        <f t="shared" si="5"/>
        <v>0</v>
      </c>
      <c r="J122" s="9"/>
    </row>
    <row r="123" spans="2:10" s="1" customFormat="1" ht="22.5" x14ac:dyDescent="0.25">
      <c r="B123" s="17" t="s">
        <v>330</v>
      </c>
      <c r="C123" s="17" t="s">
        <v>1</v>
      </c>
      <c r="D123" s="18" t="s">
        <v>482</v>
      </c>
      <c r="E123" s="19">
        <v>600</v>
      </c>
      <c r="F123" s="17">
        <v>1</v>
      </c>
      <c r="G123" s="19">
        <f t="shared" si="4"/>
        <v>600</v>
      </c>
      <c r="H123" s="7">
        <v>0</v>
      </c>
      <c r="I123" s="7">
        <f t="shared" si="5"/>
        <v>0</v>
      </c>
      <c r="J123" s="9"/>
    </row>
    <row r="124" spans="2:10" s="1" customFormat="1" x14ac:dyDescent="0.25">
      <c r="B124" s="17" t="s">
        <v>331</v>
      </c>
      <c r="C124" s="17" t="s">
        <v>1</v>
      </c>
      <c r="D124" s="18" t="s">
        <v>483</v>
      </c>
      <c r="E124" s="19">
        <v>400</v>
      </c>
      <c r="F124" s="17">
        <v>1</v>
      </c>
      <c r="G124" s="19">
        <f t="shared" si="4"/>
        <v>400</v>
      </c>
      <c r="H124" s="7">
        <v>0</v>
      </c>
      <c r="I124" s="7">
        <f t="shared" si="5"/>
        <v>0</v>
      </c>
      <c r="J124" s="9"/>
    </row>
    <row r="125" spans="2:10" s="1" customFormat="1" x14ac:dyDescent="0.25">
      <c r="B125" s="17" t="s">
        <v>472</v>
      </c>
      <c r="C125" s="17" t="s">
        <v>1</v>
      </c>
      <c r="D125" s="18" t="s">
        <v>473</v>
      </c>
      <c r="E125" s="19">
        <v>2000</v>
      </c>
      <c r="F125" s="17">
        <v>1</v>
      </c>
      <c r="G125" s="19">
        <f t="shared" si="4"/>
        <v>2000</v>
      </c>
      <c r="H125" s="7"/>
      <c r="I125" s="7"/>
      <c r="J125" s="9"/>
    </row>
    <row r="126" spans="2:10" ht="22.5" x14ac:dyDescent="0.25">
      <c r="B126" s="17" t="s">
        <v>332</v>
      </c>
      <c r="C126" s="17" t="s">
        <v>56</v>
      </c>
      <c r="D126" s="18" t="s">
        <v>340</v>
      </c>
      <c r="E126" s="19">
        <v>60</v>
      </c>
      <c r="F126" s="17">
        <v>1</v>
      </c>
      <c r="G126" s="19">
        <f t="shared" si="4"/>
        <v>60</v>
      </c>
      <c r="H126" s="7">
        <v>0</v>
      </c>
      <c r="I126" s="7">
        <f t="shared" si="5"/>
        <v>0</v>
      </c>
      <c r="J126" s="9"/>
    </row>
    <row r="127" spans="2:10" x14ac:dyDescent="0.25">
      <c r="B127" s="17" t="s">
        <v>333</v>
      </c>
      <c r="C127" s="17" t="s">
        <v>56</v>
      </c>
      <c r="D127" s="18" t="s">
        <v>376</v>
      </c>
      <c r="E127" s="19">
        <v>45</v>
      </c>
      <c r="F127" s="17">
        <v>1</v>
      </c>
      <c r="G127" s="19">
        <f t="shared" si="4"/>
        <v>45</v>
      </c>
      <c r="H127" s="7">
        <v>0</v>
      </c>
      <c r="I127" s="7">
        <f t="shared" si="5"/>
        <v>0</v>
      </c>
      <c r="J127" s="9"/>
    </row>
    <row r="128" spans="2:10" x14ac:dyDescent="0.25">
      <c r="B128" s="17" t="s">
        <v>334</v>
      </c>
      <c r="C128" s="17" t="s">
        <v>1</v>
      </c>
      <c r="D128" s="18" t="s">
        <v>354</v>
      </c>
      <c r="E128" s="19">
        <v>350</v>
      </c>
      <c r="F128" s="17">
        <v>40</v>
      </c>
      <c r="G128" s="19">
        <f t="shared" si="4"/>
        <v>14000</v>
      </c>
      <c r="H128" s="7">
        <v>0</v>
      </c>
      <c r="I128" s="7">
        <f t="shared" si="5"/>
        <v>0</v>
      </c>
      <c r="J128" s="9"/>
    </row>
    <row r="129" spans="2:10" x14ac:dyDescent="0.25">
      <c r="B129" s="17" t="s">
        <v>335</v>
      </c>
      <c r="C129" s="17" t="s">
        <v>1</v>
      </c>
      <c r="D129" s="18" t="s">
        <v>352</v>
      </c>
      <c r="E129" s="19">
        <v>200</v>
      </c>
      <c r="F129" s="17">
        <v>40</v>
      </c>
      <c r="G129" s="19">
        <f t="shared" si="4"/>
        <v>8000</v>
      </c>
      <c r="H129" s="7">
        <v>0</v>
      </c>
      <c r="I129" s="7">
        <f t="shared" si="5"/>
        <v>0</v>
      </c>
      <c r="J129" s="9"/>
    </row>
    <row r="130" spans="2:10" x14ac:dyDescent="0.25">
      <c r="B130" s="17" t="s">
        <v>336</v>
      </c>
      <c r="C130" s="17" t="s">
        <v>1</v>
      </c>
      <c r="D130" s="18" t="s">
        <v>353</v>
      </c>
      <c r="E130" s="19">
        <v>150</v>
      </c>
      <c r="F130" s="17">
        <v>40</v>
      </c>
      <c r="G130" s="19">
        <f t="shared" si="4"/>
        <v>6000</v>
      </c>
      <c r="H130" s="7">
        <v>0</v>
      </c>
      <c r="I130" s="7">
        <f t="shared" si="5"/>
        <v>0</v>
      </c>
      <c r="J130" s="9"/>
    </row>
    <row r="131" spans="2:10" x14ac:dyDescent="0.25">
      <c r="B131" s="17" t="s">
        <v>377</v>
      </c>
      <c r="C131" s="17" t="s">
        <v>1</v>
      </c>
      <c r="D131" s="18" t="s">
        <v>474</v>
      </c>
      <c r="E131" s="19">
        <v>600</v>
      </c>
      <c r="F131" s="17">
        <v>1</v>
      </c>
      <c r="G131" s="19">
        <f t="shared" si="4"/>
        <v>600</v>
      </c>
      <c r="H131" s="7">
        <v>0</v>
      </c>
      <c r="I131" s="7">
        <f t="shared" si="5"/>
        <v>0</v>
      </c>
      <c r="J131" s="9"/>
    </row>
    <row r="132" spans="2:10" ht="22.5" customHeight="1" x14ac:dyDescent="0.25">
      <c r="B132" s="17" t="s">
        <v>378</v>
      </c>
      <c r="C132" s="17" t="s">
        <v>1</v>
      </c>
      <c r="D132" s="18" t="s">
        <v>160</v>
      </c>
      <c r="E132" s="19">
        <v>700</v>
      </c>
      <c r="F132" s="17">
        <v>1</v>
      </c>
      <c r="G132" s="19">
        <f t="shared" si="4"/>
        <v>700</v>
      </c>
      <c r="H132" s="7">
        <v>0</v>
      </c>
      <c r="I132" s="7">
        <f t="shared" si="5"/>
        <v>0</v>
      </c>
      <c r="J132" s="9"/>
    </row>
    <row r="133" spans="2:10" ht="22.5" x14ac:dyDescent="0.25">
      <c r="B133" s="17" t="s">
        <v>381</v>
      </c>
      <c r="C133" s="17" t="s">
        <v>1</v>
      </c>
      <c r="D133" s="18" t="s">
        <v>382</v>
      </c>
      <c r="E133" s="19">
        <v>10</v>
      </c>
      <c r="F133" s="17">
        <v>1</v>
      </c>
      <c r="G133" s="19">
        <f t="shared" si="4"/>
        <v>10</v>
      </c>
      <c r="H133" s="7">
        <v>0</v>
      </c>
      <c r="I133" s="7">
        <f t="shared" si="5"/>
        <v>0</v>
      </c>
      <c r="J133" s="9"/>
    </row>
    <row r="134" spans="2:10" x14ac:dyDescent="0.25">
      <c r="B134" s="17" t="s">
        <v>383</v>
      </c>
      <c r="C134" s="17" t="s">
        <v>435</v>
      </c>
      <c r="D134" s="18" t="s">
        <v>384</v>
      </c>
      <c r="E134" s="19">
        <v>75</v>
      </c>
      <c r="F134" s="17">
        <v>1</v>
      </c>
      <c r="G134" s="19">
        <f t="shared" si="4"/>
        <v>75</v>
      </c>
      <c r="H134" s="7">
        <v>0</v>
      </c>
      <c r="I134" s="7">
        <f t="shared" si="5"/>
        <v>0</v>
      </c>
      <c r="J134" s="9"/>
    </row>
    <row r="135" spans="2:10" x14ac:dyDescent="0.25">
      <c r="B135" s="17" t="s">
        <v>385</v>
      </c>
      <c r="C135" s="17" t="s">
        <v>435</v>
      </c>
      <c r="D135" s="18" t="s">
        <v>386</v>
      </c>
      <c r="E135" s="19">
        <v>100</v>
      </c>
      <c r="F135" s="17">
        <v>1</v>
      </c>
      <c r="G135" s="19">
        <f t="shared" si="4"/>
        <v>100</v>
      </c>
      <c r="H135" s="7">
        <v>0</v>
      </c>
      <c r="I135" s="7">
        <f t="shared" si="5"/>
        <v>0</v>
      </c>
      <c r="J135" s="9"/>
    </row>
    <row r="136" spans="2:10" ht="22.5" x14ac:dyDescent="0.25">
      <c r="B136" s="17" t="s">
        <v>387</v>
      </c>
      <c r="C136" s="17" t="s">
        <v>435</v>
      </c>
      <c r="D136" s="18" t="s">
        <v>436</v>
      </c>
      <c r="E136" s="19">
        <v>10</v>
      </c>
      <c r="F136" s="17">
        <v>1</v>
      </c>
      <c r="G136" s="19">
        <f t="shared" si="4"/>
        <v>10</v>
      </c>
      <c r="H136" s="7">
        <v>0</v>
      </c>
      <c r="I136" s="7">
        <f t="shared" si="5"/>
        <v>0</v>
      </c>
      <c r="J136" s="9"/>
    </row>
    <row r="137" spans="2:10" x14ac:dyDescent="0.25">
      <c r="B137" s="28"/>
      <c r="C137" s="28"/>
      <c r="D137" s="28" t="s">
        <v>417</v>
      </c>
      <c r="E137" s="28"/>
      <c r="F137" s="28"/>
      <c r="G137" s="28"/>
      <c r="H137" s="28"/>
      <c r="I137" s="28"/>
      <c r="J137" s="9"/>
    </row>
    <row r="138" spans="2:10" ht="22.5" x14ac:dyDescent="0.25">
      <c r="B138" s="17" t="s">
        <v>418</v>
      </c>
      <c r="C138" s="17" t="s">
        <v>6</v>
      </c>
      <c r="D138" s="18" t="s">
        <v>419</v>
      </c>
      <c r="E138" s="19">
        <v>9</v>
      </c>
      <c r="F138" s="17">
        <v>100</v>
      </c>
      <c r="G138" s="19">
        <f t="shared" si="4"/>
        <v>900</v>
      </c>
      <c r="H138" s="7">
        <v>0</v>
      </c>
      <c r="I138" s="7">
        <f t="shared" si="5"/>
        <v>0</v>
      </c>
      <c r="J138" s="9"/>
    </row>
    <row r="139" spans="2:10" ht="22.5" x14ac:dyDescent="0.25">
      <c r="B139" s="17" t="s">
        <v>420</v>
      </c>
      <c r="C139" s="17" t="s">
        <v>6</v>
      </c>
      <c r="D139" s="18" t="s">
        <v>421</v>
      </c>
      <c r="E139" s="19">
        <v>11.25</v>
      </c>
      <c r="F139" s="17">
        <v>100</v>
      </c>
      <c r="G139" s="19">
        <f t="shared" si="4"/>
        <v>1125</v>
      </c>
      <c r="H139" s="7">
        <v>0</v>
      </c>
      <c r="I139" s="7">
        <f t="shared" si="5"/>
        <v>0</v>
      </c>
      <c r="J139" s="9"/>
    </row>
    <row r="140" spans="2:10" ht="22.5" x14ac:dyDescent="0.25">
      <c r="B140" s="17" t="s">
        <v>451</v>
      </c>
      <c r="C140" s="17" t="s">
        <v>6</v>
      </c>
      <c r="D140" s="18" t="s">
        <v>453</v>
      </c>
      <c r="E140" s="19">
        <v>20</v>
      </c>
      <c r="F140" s="17">
        <v>1</v>
      </c>
      <c r="G140" s="19">
        <f t="shared" si="4"/>
        <v>20</v>
      </c>
      <c r="H140" s="7">
        <v>0</v>
      </c>
      <c r="I140" s="7">
        <f t="shared" si="5"/>
        <v>0</v>
      </c>
      <c r="J140" s="9"/>
    </row>
    <row r="141" spans="2:10" ht="33.75" x14ac:dyDescent="0.25">
      <c r="B141" s="17" t="s">
        <v>452</v>
      </c>
      <c r="C141" s="17"/>
      <c r="D141" s="18" t="s">
        <v>147</v>
      </c>
      <c r="E141" s="19">
        <v>95</v>
      </c>
      <c r="F141" s="17">
        <v>1</v>
      </c>
      <c r="G141" s="19">
        <f t="shared" si="4"/>
        <v>95</v>
      </c>
      <c r="H141" s="7">
        <v>0</v>
      </c>
      <c r="I141" s="7">
        <f t="shared" si="5"/>
        <v>0</v>
      </c>
      <c r="J141" s="9"/>
    </row>
    <row r="142" spans="2:10" x14ac:dyDescent="0.25">
      <c r="B142" s="17" t="s">
        <v>422</v>
      </c>
      <c r="C142" s="17" t="s">
        <v>6</v>
      </c>
      <c r="D142" s="18" t="s">
        <v>2</v>
      </c>
      <c r="E142" s="19">
        <v>10</v>
      </c>
      <c r="F142" s="17">
        <v>1</v>
      </c>
      <c r="G142" s="19">
        <f t="shared" si="4"/>
        <v>10</v>
      </c>
      <c r="H142" s="7">
        <v>0</v>
      </c>
      <c r="I142" s="7">
        <f t="shared" si="5"/>
        <v>0</v>
      </c>
      <c r="J142" s="9"/>
    </row>
    <row r="143" spans="2:10" ht="33.75" x14ac:dyDescent="0.25">
      <c r="B143" s="17" t="s">
        <v>423</v>
      </c>
      <c r="C143" s="17" t="s">
        <v>1</v>
      </c>
      <c r="D143" s="18" t="s">
        <v>380</v>
      </c>
      <c r="E143" s="19">
        <v>1000</v>
      </c>
      <c r="F143" s="17">
        <v>1</v>
      </c>
      <c r="G143" s="19">
        <f t="shared" ref="G143:G177" si="6">E143*F143</f>
        <v>1000</v>
      </c>
      <c r="H143" s="7">
        <v>0</v>
      </c>
      <c r="I143" s="7">
        <f t="shared" ref="I143:I177" si="7">+H143*F143</f>
        <v>0</v>
      </c>
      <c r="J143" s="9"/>
    </row>
    <row r="144" spans="2:10" ht="33.75" x14ac:dyDescent="0.25">
      <c r="B144" s="17" t="s">
        <v>424</v>
      </c>
      <c r="C144" s="17" t="s">
        <v>6</v>
      </c>
      <c r="D144" s="18" t="s">
        <v>425</v>
      </c>
      <c r="E144" s="19">
        <v>50</v>
      </c>
      <c r="F144" s="17">
        <v>1</v>
      </c>
      <c r="G144" s="19">
        <f t="shared" si="6"/>
        <v>50</v>
      </c>
      <c r="H144" s="7">
        <v>0</v>
      </c>
      <c r="I144" s="7">
        <f t="shared" si="7"/>
        <v>0</v>
      </c>
      <c r="J144" s="9"/>
    </row>
    <row r="145" spans="2:10" ht="33.75" x14ac:dyDescent="0.25">
      <c r="B145" s="17" t="s">
        <v>426</v>
      </c>
      <c r="C145" s="17" t="s">
        <v>409</v>
      </c>
      <c r="D145" s="18" t="s">
        <v>427</v>
      </c>
      <c r="E145" s="19">
        <v>200</v>
      </c>
      <c r="F145" s="17">
        <v>1</v>
      </c>
      <c r="G145" s="19">
        <f t="shared" si="6"/>
        <v>200</v>
      </c>
      <c r="H145" s="7">
        <v>0</v>
      </c>
      <c r="I145" s="7">
        <f t="shared" si="7"/>
        <v>0</v>
      </c>
      <c r="J145" s="9"/>
    </row>
    <row r="146" spans="2:10" ht="33.75" x14ac:dyDescent="0.25">
      <c r="B146" s="17" t="s">
        <v>428</v>
      </c>
      <c r="C146" s="17" t="s">
        <v>409</v>
      </c>
      <c r="D146" s="18" t="s">
        <v>429</v>
      </c>
      <c r="E146" s="19">
        <v>300</v>
      </c>
      <c r="F146" s="17">
        <v>1</v>
      </c>
      <c r="G146" s="19">
        <f t="shared" si="6"/>
        <v>300</v>
      </c>
      <c r="H146" s="7">
        <v>0</v>
      </c>
      <c r="I146" s="7">
        <f t="shared" si="7"/>
        <v>0</v>
      </c>
      <c r="J146" s="9"/>
    </row>
    <row r="147" spans="2:10" ht="37.5" customHeight="1" x14ac:dyDescent="0.25">
      <c r="B147" s="17" t="s">
        <v>430</v>
      </c>
      <c r="C147" s="17" t="s">
        <v>0</v>
      </c>
      <c r="D147" s="18" t="s">
        <v>148</v>
      </c>
      <c r="E147" s="19">
        <v>2808</v>
      </c>
      <c r="F147" s="17">
        <v>1</v>
      </c>
      <c r="G147" s="19">
        <f t="shared" si="6"/>
        <v>2808</v>
      </c>
      <c r="H147" s="7">
        <v>0</v>
      </c>
      <c r="I147" s="7">
        <f t="shared" si="7"/>
        <v>0</v>
      </c>
      <c r="J147" s="9"/>
    </row>
    <row r="148" spans="2:10" x14ac:dyDescent="0.25">
      <c r="B148" s="17" t="s">
        <v>431</v>
      </c>
      <c r="C148" s="17" t="s">
        <v>56</v>
      </c>
      <c r="D148" s="18" t="s">
        <v>149</v>
      </c>
      <c r="E148" s="19">
        <v>90</v>
      </c>
      <c r="F148" s="17">
        <v>1</v>
      </c>
      <c r="G148" s="19">
        <f t="shared" si="6"/>
        <v>90</v>
      </c>
      <c r="H148" s="7">
        <v>0</v>
      </c>
      <c r="I148" s="7">
        <f t="shared" si="7"/>
        <v>0</v>
      </c>
      <c r="J148" s="9"/>
    </row>
    <row r="149" spans="2:10" ht="22.5" x14ac:dyDescent="0.25">
      <c r="B149" s="17" t="s">
        <v>432</v>
      </c>
      <c r="C149" s="17" t="s">
        <v>1</v>
      </c>
      <c r="D149" s="18" t="s">
        <v>161</v>
      </c>
      <c r="E149" s="19">
        <v>1100</v>
      </c>
      <c r="F149" s="17">
        <v>1</v>
      </c>
      <c r="G149" s="19">
        <f t="shared" si="6"/>
        <v>1100</v>
      </c>
      <c r="H149" s="7">
        <v>0</v>
      </c>
      <c r="I149" s="7">
        <f t="shared" si="7"/>
        <v>0</v>
      </c>
      <c r="J149" s="9"/>
    </row>
    <row r="150" spans="2:10" ht="22.5" x14ac:dyDescent="0.25">
      <c r="B150" s="17" t="s">
        <v>433</v>
      </c>
      <c r="C150" s="17" t="s">
        <v>0</v>
      </c>
      <c r="D150" s="18" t="s">
        <v>232</v>
      </c>
      <c r="E150" s="19">
        <v>676</v>
      </c>
      <c r="F150" s="17">
        <v>1</v>
      </c>
      <c r="G150" s="19">
        <f t="shared" si="6"/>
        <v>676</v>
      </c>
      <c r="H150" s="7">
        <v>0</v>
      </c>
      <c r="I150" s="7">
        <f t="shared" si="7"/>
        <v>0</v>
      </c>
      <c r="J150" s="9"/>
    </row>
    <row r="151" spans="2:10" x14ac:dyDescent="0.25">
      <c r="B151" s="55" t="s">
        <v>388</v>
      </c>
      <c r="C151" s="55"/>
      <c r="D151" s="55"/>
      <c r="E151" s="28"/>
      <c r="F151" s="28"/>
      <c r="G151" s="28"/>
      <c r="H151" s="28"/>
      <c r="I151" s="28"/>
      <c r="J151" s="9"/>
    </row>
    <row r="152" spans="2:10" ht="33.75" x14ac:dyDescent="0.25">
      <c r="B152" s="17" t="s">
        <v>389</v>
      </c>
      <c r="C152" s="17" t="s">
        <v>6</v>
      </c>
      <c r="D152" s="18" t="s">
        <v>390</v>
      </c>
      <c r="E152" s="19">
        <v>5</v>
      </c>
      <c r="F152" s="17">
        <v>1</v>
      </c>
      <c r="G152" s="19">
        <f t="shared" si="6"/>
        <v>5</v>
      </c>
      <c r="H152" s="7">
        <v>0</v>
      </c>
      <c r="I152" s="7">
        <f t="shared" si="7"/>
        <v>0</v>
      </c>
      <c r="J152" s="9"/>
    </row>
    <row r="153" spans="2:10" ht="22.5" x14ac:dyDescent="0.25">
      <c r="B153" s="17" t="s">
        <v>391</v>
      </c>
      <c r="C153" s="17" t="s">
        <v>0</v>
      </c>
      <c r="D153" s="18" t="s">
        <v>392</v>
      </c>
      <c r="E153" s="19">
        <v>10</v>
      </c>
      <c r="F153" s="17">
        <v>1</v>
      </c>
      <c r="G153" s="19">
        <f t="shared" si="6"/>
        <v>10</v>
      </c>
      <c r="H153" s="7">
        <v>0</v>
      </c>
      <c r="I153" s="7">
        <f t="shared" si="7"/>
        <v>0</v>
      </c>
      <c r="J153" s="9"/>
    </row>
    <row r="154" spans="2:10" ht="33.75" x14ac:dyDescent="0.25">
      <c r="B154" s="17" t="s">
        <v>393</v>
      </c>
      <c r="C154" s="17" t="s">
        <v>6</v>
      </c>
      <c r="D154" s="18" t="s">
        <v>394</v>
      </c>
      <c r="E154" s="19">
        <v>25</v>
      </c>
      <c r="F154" s="17">
        <v>1</v>
      </c>
      <c r="G154" s="19">
        <f t="shared" si="6"/>
        <v>25</v>
      </c>
      <c r="H154" s="7">
        <v>0</v>
      </c>
      <c r="I154" s="7">
        <f t="shared" si="7"/>
        <v>0</v>
      </c>
      <c r="J154" s="9"/>
    </row>
    <row r="155" spans="2:10" ht="22.5" x14ac:dyDescent="0.25">
      <c r="B155" s="17" t="s">
        <v>395</v>
      </c>
      <c r="C155" s="17" t="s">
        <v>6</v>
      </c>
      <c r="D155" s="18" t="s">
        <v>396</v>
      </c>
      <c r="E155" s="19">
        <v>50</v>
      </c>
      <c r="F155" s="17">
        <v>1</v>
      </c>
      <c r="G155" s="19">
        <f t="shared" si="6"/>
        <v>50</v>
      </c>
      <c r="H155" s="7">
        <v>0</v>
      </c>
      <c r="I155" s="7">
        <f t="shared" si="7"/>
        <v>0</v>
      </c>
      <c r="J155" s="9"/>
    </row>
    <row r="156" spans="2:10" ht="22.5" x14ac:dyDescent="0.25">
      <c r="B156" s="17" t="s">
        <v>397</v>
      </c>
      <c r="C156" s="17" t="s">
        <v>0</v>
      </c>
      <c r="D156" s="18" t="s">
        <v>398</v>
      </c>
      <c r="E156" s="19">
        <v>50</v>
      </c>
      <c r="F156" s="17">
        <v>1</v>
      </c>
      <c r="G156" s="19">
        <f t="shared" si="6"/>
        <v>50</v>
      </c>
      <c r="H156" s="7">
        <v>0</v>
      </c>
      <c r="I156" s="7">
        <f t="shared" si="7"/>
        <v>0</v>
      </c>
      <c r="J156" s="9"/>
    </row>
    <row r="157" spans="2:10" ht="22.5" x14ac:dyDescent="0.25">
      <c r="B157" s="17" t="s">
        <v>399</v>
      </c>
      <c r="C157" s="17" t="s">
        <v>6</v>
      </c>
      <c r="D157" s="18" t="s">
        <v>400</v>
      </c>
      <c r="E157" s="19">
        <v>50</v>
      </c>
      <c r="F157" s="17">
        <v>1</v>
      </c>
      <c r="G157" s="19">
        <f t="shared" si="6"/>
        <v>50</v>
      </c>
      <c r="H157" s="7">
        <v>0</v>
      </c>
      <c r="I157" s="7">
        <f t="shared" si="7"/>
        <v>0</v>
      </c>
      <c r="J157" s="9"/>
    </row>
    <row r="158" spans="2:10" x14ac:dyDescent="0.25">
      <c r="B158" s="17" t="s">
        <v>401</v>
      </c>
      <c r="C158" s="17" t="s">
        <v>0</v>
      </c>
      <c r="D158" s="18" t="s">
        <v>402</v>
      </c>
      <c r="E158" s="19">
        <v>50</v>
      </c>
      <c r="F158" s="17">
        <v>1</v>
      </c>
      <c r="G158" s="19">
        <f t="shared" si="6"/>
        <v>50</v>
      </c>
      <c r="H158" s="7">
        <v>0</v>
      </c>
      <c r="I158" s="7">
        <f t="shared" si="7"/>
        <v>0</v>
      </c>
      <c r="J158" s="9"/>
    </row>
    <row r="159" spans="2:10" x14ac:dyDescent="0.25">
      <c r="B159" s="17" t="s">
        <v>403</v>
      </c>
      <c r="C159" s="17" t="s">
        <v>404</v>
      </c>
      <c r="D159" s="18" t="s">
        <v>405</v>
      </c>
      <c r="E159" s="19">
        <v>50</v>
      </c>
      <c r="F159" s="17">
        <v>1</v>
      </c>
      <c r="G159" s="19">
        <f t="shared" si="6"/>
        <v>50</v>
      </c>
      <c r="H159" s="7">
        <v>0</v>
      </c>
      <c r="I159" s="7">
        <f t="shared" si="7"/>
        <v>0</v>
      </c>
      <c r="J159" s="9"/>
    </row>
    <row r="160" spans="2:10" ht="22.5" x14ac:dyDescent="0.25">
      <c r="B160" s="17" t="s">
        <v>406</v>
      </c>
      <c r="C160" s="17" t="s">
        <v>0</v>
      </c>
      <c r="D160" s="18" t="s">
        <v>407</v>
      </c>
      <c r="E160" s="19">
        <v>50</v>
      </c>
      <c r="F160" s="17">
        <v>1</v>
      </c>
      <c r="G160" s="19">
        <f t="shared" si="6"/>
        <v>50</v>
      </c>
      <c r="H160" s="7">
        <v>0</v>
      </c>
      <c r="I160" s="7">
        <f t="shared" si="7"/>
        <v>0</v>
      </c>
      <c r="J160" s="9"/>
    </row>
    <row r="161" spans="2:10" ht="22.5" x14ac:dyDescent="0.25">
      <c r="B161" s="17" t="s">
        <v>408</v>
      </c>
      <c r="C161" s="17" t="s">
        <v>409</v>
      </c>
      <c r="D161" s="18" t="s">
        <v>410</v>
      </c>
      <c r="E161" s="19">
        <v>250</v>
      </c>
      <c r="F161" s="17">
        <v>1</v>
      </c>
      <c r="G161" s="19">
        <f t="shared" si="6"/>
        <v>250</v>
      </c>
      <c r="H161" s="7">
        <v>0</v>
      </c>
      <c r="I161" s="7">
        <f t="shared" si="7"/>
        <v>0</v>
      </c>
      <c r="J161" s="9"/>
    </row>
    <row r="162" spans="2:10" ht="22.5" x14ac:dyDescent="0.25">
      <c r="B162" s="17" t="s">
        <v>411</v>
      </c>
      <c r="C162" s="17" t="s">
        <v>409</v>
      </c>
      <c r="D162" s="18" t="s">
        <v>412</v>
      </c>
      <c r="E162" s="19">
        <v>300</v>
      </c>
      <c r="F162" s="17">
        <v>1</v>
      </c>
      <c r="G162" s="19">
        <f t="shared" si="6"/>
        <v>300</v>
      </c>
      <c r="H162" s="7">
        <v>0</v>
      </c>
      <c r="I162" s="7">
        <f t="shared" si="7"/>
        <v>0</v>
      </c>
      <c r="J162" s="9"/>
    </row>
    <row r="163" spans="2:10" ht="33.75" x14ac:dyDescent="0.25">
      <c r="B163" s="17" t="s">
        <v>413</v>
      </c>
      <c r="C163" s="17" t="s">
        <v>409</v>
      </c>
      <c r="D163" s="18" t="s">
        <v>414</v>
      </c>
      <c r="E163" s="19">
        <v>250</v>
      </c>
      <c r="F163" s="17">
        <v>1</v>
      </c>
      <c r="G163" s="19">
        <f t="shared" si="6"/>
        <v>250</v>
      </c>
      <c r="H163" s="7">
        <v>0</v>
      </c>
      <c r="I163" s="7">
        <f t="shared" si="7"/>
        <v>0</v>
      </c>
      <c r="J163" s="9"/>
    </row>
    <row r="164" spans="2:10" ht="33.75" x14ac:dyDescent="0.25">
      <c r="B164" s="17" t="s">
        <v>415</v>
      </c>
      <c r="C164" s="17" t="s">
        <v>409</v>
      </c>
      <c r="D164" s="18" t="s">
        <v>416</v>
      </c>
      <c r="E164" s="19">
        <v>300</v>
      </c>
      <c r="F164" s="17">
        <v>1</v>
      </c>
      <c r="G164" s="19">
        <f t="shared" si="6"/>
        <v>300</v>
      </c>
      <c r="H164" s="7">
        <v>0</v>
      </c>
      <c r="I164" s="7">
        <f t="shared" si="7"/>
        <v>0</v>
      </c>
      <c r="J164" s="9"/>
    </row>
    <row r="165" spans="2:10" x14ac:dyDescent="0.25">
      <c r="B165" s="28"/>
      <c r="C165" s="28"/>
      <c r="D165" s="28" t="s">
        <v>337</v>
      </c>
      <c r="E165" s="28"/>
      <c r="F165" s="15"/>
      <c r="G165" s="15"/>
      <c r="H165" s="15"/>
      <c r="I165" s="28"/>
      <c r="J165" s="9"/>
    </row>
    <row r="166" spans="2:10" ht="26.45" customHeight="1" x14ac:dyDescent="0.25">
      <c r="B166" s="17" t="s">
        <v>125</v>
      </c>
      <c r="C166" s="17" t="s">
        <v>1</v>
      </c>
      <c r="D166" s="18" t="s">
        <v>365</v>
      </c>
      <c r="E166" s="19">
        <v>200</v>
      </c>
      <c r="F166" s="17">
        <v>40</v>
      </c>
      <c r="G166" s="19">
        <f t="shared" si="6"/>
        <v>8000</v>
      </c>
      <c r="H166" s="7">
        <v>0</v>
      </c>
      <c r="I166" s="7">
        <f t="shared" si="7"/>
        <v>0</v>
      </c>
      <c r="J166" s="9"/>
    </row>
    <row r="167" spans="2:10" ht="30" customHeight="1" x14ac:dyDescent="0.25">
      <c r="B167" s="17" t="s">
        <v>126</v>
      </c>
      <c r="C167" s="17" t="s">
        <v>1</v>
      </c>
      <c r="D167" s="18" t="s">
        <v>366</v>
      </c>
      <c r="E167" s="19">
        <v>300</v>
      </c>
      <c r="F167" s="17">
        <v>40</v>
      </c>
      <c r="G167" s="19">
        <f t="shared" si="6"/>
        <v>12000</v>
      </c>
      <c r="H167" s="7">
        <v>0</v>
      </c>
      <c r="I167" s="7">
        <f t="shared" si="7"/>
        <v>0</v>
      </c>
      <c r="J167" s="9"/>
    </row>
    <row r="168" spans="2:10" ht="33.75" x14ac:dyDescent="0.25">
      <c r="B168" s="17" t="s">
        <v>127</v>
      </c>
      <c r="C168" s="17" t="s">
        <v>1</v>
      </c>
      <c r="D168" s="18" t="s">
        <v>367</v>
      </c>
      <c r="E168" s="19">
        <v>350</v>
      </c>
      <c r="F168" s="17">
        <v>40</v>
      </c>
      <c r="G168" s="19">
        <f t="shared" si="6"/>
        <v>14000</v>
      </c>
      <c r="H168" s="7">
        <v>0</v>
      </c>
      <c r="I168" s="7">
        <f t="shared" si="7"/>
        <v>0</v>
      </c>
      <c r="J168" s="9"/>
    </row>
    <row r="169" spans="2:10" ht="22.5" x14ac:dyDescent="0.25">
      <c r="B169" s="17" t="s">
        <v>128</v>
      </c>
      <c r="C169" s="17" t="s">
        <v>1</v>
      </c>
      <c r="D169" s="18" t="s">
        <v>346</v>
      </c>
      <c r="E169" s="19">
        <v>400</v>
      </c>
      <c r="F169" s="17">
        <v>40</v>
      </c>
      <c r="G169" s="19">
        <f t="shared" si="6"/>
        <v>16000</v>
      </c>
      <c r="H169" s="7">
        <v>0</v>
      </c>
      <c r="I169" s="7">
        <f t="shared" si="7"/>
        <v>0</v>
      </c>
      <c r="J169" s="9"/>
    </row>
    <row r="170" spans="2:10" ht="31.5" customHeight="1" x14ac:dyDescent="0.25">
      <c r="B170" s="17" t="s">
        <v>129</v>
      </c>
      <c r="C170" s="17" t="s">
        <v>1</v>
      </c>
      <c r="D170" s="18" t="s">
        <v>438</v>
      </c>
      <c r="E170" s="19">
        <v>150</v>
      </c>
      <c r="F170" s="17">
        <v>275</v>
      </c>
      <c r="G170" s="19">
        <f t="shared" si="6"/>
        <v>41250</v>
      </c>
      <c r="H170" s="7">
        <v>0</v>
      </c>
      <c r="I170" s="7">
        <f t="shared" si="7"/>
        <v>0</v>
      </c>
      <c r="J170" s="9"/>
    </row>
    <row r="171" spans="2:10" x14ac:dyDescent="0.25">
      <c r="B171" s="17" t="s">
        <v>130</v>
      </c>
      <c r="C171" s="17" t="s">
        <v>6</v>
      </c>
      <c r="D171" s="18" t="s">
        <v>364</v>
      </c>
      <c r="E171" s="19">
        <v>20</v>
      </c>
      <c r="F171" s="17">
        <v>1</v>
      </c>
      <c r="G171" s="19">
        <f t="shared" si="6"/>
        <v>20</v>
      </c>
      <c r="H171" s="7">
        <v>0</v>
      </c>
      <c r="I171" s="7">
        <f t="shared" si="7"/>
        <v>0</v>
      </c>
      <c r="J171" s="9"/>
    </row>
    <row r="172" spans="2:10" x14ac:dyDescent="0.25">
      <c r="B172" s="17" t="s">
        <v>131</v>
      </c>
      <c r="C172" s="17" t="s">
        <v>56</v>
      </c>
      <c r="D172" s="18" t="s">
        <v>341</v>
      </c>
      <c r="E172" s="19">
        <v>40</v>
      </c>
      <c r="F172" s="17">
        <v>1</v>
      </c>
      <c r="G172" s="19">
        <f t="shared" si="6"/>
        <v>40</v>
      </c>
      <c r="H172" s="7">
        <v>0</v>
      </c>
      <c r="I172" s="7">
        <f t="shared" si="7"/>
        <v>0</v>
      </c>
      <c r="J172" s="9"/>
    </row>
    <row r="173" spans="2:10" ht="33.75" x14ac:dyDescent="0.25">
      <c r="B173" s="17" t="s">
        <v>132</v>
      </c>
      <c r="C173" s="17" t="s">
        <v>56</v>
      </c>
      <c r="D173" s="18" t="s">
        <v>368</v>
      </c>
      <c r="E173" s="19">
        <v>50</v>
      </c>
      <c r="F173" s="17">
        <v>1</v>
      </c>
      <c r="G173" s="19">
        <f t="shared" si="6"/>
        <v>50</v>
      </c>
      <c r="H173" s="7">
        <v>0</v>
      </c>
      <c r="I173" s="7">
        <f t="shared" si="7"/>
        <v>0</v>
      </c>
      <c r="J173" s="9"/>
    </row>
    <row r="174" spans="2:10" ht="32.25" customHeight="1" x14ac:dyDescent="0.25">
      <c r="B174" s="17" t="s">
        <v>133</v>
      </c>
      <c r="C174" s="17" t="s">
        <v>56</v>
      </c>
      <c r="D174" s="18" t="s">
        <v>369</v>
      </c>
      <c r="E174" s="19">
        <v>40</v>
      </c>
      <c r="F174" s="17">
        <v>1</v>
      </c>
      <c r="G174" s="19">
        <f t="shared" si="6"/>
        <v>40</v>
      </c>
      <c r="H174" s="7">
        <v>0</v>
      </c>
      <c r="I174" s="7">
        <f t="shared" si="7"/>
        <v>0</v>
      </c>
      <c r="J174" s="9"/>
    </row>
    <row r="175" spans="2:10" ht="22.5" x14ac:dyDescent="0.25">
      <c r="B175" s="17" t="s">
        <v>134</v>
      </c>
      <c r="C175" s="17" t="s">
        <v>1</v>
      </c>
      <c r="D175" s="18" t="s">
        <v>484</v>
      </c>
      <c r="E175" s="19">
        <v>700</v>
      </c>
      <c r="F175" s="17">
        <v>1</v>
      </c>
      <c r="G175" s="19">
        <f t="shared" si="6"/>
        <v>700</v>
      </c>
      <c r="H175" s="7">
        <v>0</v>
      </c>
      <c r="I175" s="7">
        <f t="shared" si="7"/>
        <v>0</v>
      </c>
      <c r="J175" s="9"/>
    </row>
    <row r="176" spans="2:10" x14ac:dyDescent="0.25">
      <c r="B176" s="17" t="s">
        <v>370</v>
      </c>
      <c r="C176" s="17" t="s">
        <v>1</v>
      </c>
      <c r="D176" s="18" t="s">
        <v>363</v>
      </c>
      <c r="E176" s="19">
        <v>150</v>
      </c>
      <c r="F176" s="17">
        <v>1</v>
      </c>
      <c r="G176" s="19">
        <f t="shared" si="6"/>
        <v>150</v>
      </c>
      <c r="H176" s="7">
        <v>0</v>
      </c>
      <c r="I176" s="7">
        <f t="shared" si="7"/>
        <v>0</v>
      </c>
      <c r="J176" s="9"/>
    </row>
    <row r="177" spans="2:10" ht="20.45" customHeight="1" thickBot="1" x14ac:dyDescent="0.3">
      <c r="B177" s="17" t="s">
        <v>136</v>
      </c>
      <c r="C177" s="17" t="s">
        <v>6</v>
      </c>
      <c r="D177" s="18" t="s">
        <v>345</v>
      </c>
      <c r="E177" s="19">
        <v>20</v>
      </c>
      <c r="F177" s="33">
        <v>1</v>
      </c>
      <c r="G177" s="34">
        <f t="shared" si="6"/>
        <v>20</v>
      </c>
      <c r="H177" s="7">
        <v>0</v>
      </c>
      <c r="I177" s="7">
        <f t="shared" si="7"/>
        <v>0</v>
      </c>
      <c r="J177" s="9"/>
    </row>
    <row r="178" spans="2:10" ht="32.450000000000003" customHeight="1" thickBot="1" x14ac:dyDescent="0.3">
      <c r="B178" s="12"/>
      <c r="C178" s="12"/>
      <c r="D178" s="13"/>
      <c r="E178" s="6"/>
      <c r="F178" s="36" t="s">
        <v>467</v>
      </c>
      <c r="G178" s="35">
        <f>SUM(G13:G177)</f>
        <v>1420470.1</v>
      </c>
      <c r="H178" s="6"/>
      <c r="I178" s="6"/>
    </row>
    <row r="179" spans="2:10" ht="12.75" customHeight="1" x14ac:dyDescent="0.25">
      <c r="B179" s="12"/>
      <c r="C179" s="12"/>
      <c r="D179" s="13"/>
      <c r="E179" s="6"/>
      <c r="F179" s="6"/>
      <c r="G179" s="6"/>
      <c r="H179" s="6"/>
      <c r="I179" s="6"/>
    </row>
    <row r="180" spans="2:10" ht="1.5" hidden="1" customHeight="1" x14ac:dyDescent="0.25">
      <c r="B180" s="12"/>
      <c r="C180" s="12"/>
      <c r="D180" s="13"/>
      <c r="E180" s="6"/>
      <c r="F180" s="6"/>
      <c r="G180" s="6"/>
      <c r="H180" s="6"/>
      <c r="I180" s="6"/>
    </row>
    <row r="181" spans="2:10" ht="25.5" customHeight="1" x14ac:dyDescent="0.25">
      <c r="B181" s="4"/>
      <c r="C181" s="4"/>
      <c r="D181" s="4"/>
      <c r="E181" s="56" t="s">
        <v>463</v>
      </c>
      <c r="F181" s="57"/>
      <c r="G181" s="57"/>
      <c r="H181" s="58"/>
      <c r="I181" s="8">
        <f>SUM(I13:I177)</f>
        <v>0</v>
      </c>
    </row>
    <row r="182" spans="2:10" ht="7.5" customHeight="1" x14ac:dyDescent="0.25">
      <c r="B182" s="54"/>
      <c r="C182" s="54"/>
      <c r="D182" s="54"/>
    </row>
    <row r="183" spans="2:10" ht="25.5" customHeight="1" x14ac:dyDescent="0.25">
      <c r="B183" s="4"/>
      <c r="C183" s="4"/>
      <c r="D183" s="4"/>
      <c r="E183" s="56" t="s">
        <v>464</v>
      </c>
      <c r="F183" s="57"/>
      <c r="G183" s="57"/>
      <c r="H183" s="58"/>
      <c r="I183" s="8">
        <f>+I181*1.21</f>
        <v>0</v>
      </c>
    </row>
    <row r="184" spans="2:10" x14ac:dyDescent="0.25">
      <c r="B184" s="4"/>
      <c r="C184" s="4"/>
      <c r="D184" s="4"/>
    </row>
    <row r="185" spans="2:10" ht="2.25" customHeight="1" x14ac:dyDescent="0.25">
      <c r="B185" s="59"/>
      <c r="C185" s="59"/>
      <c r="D185" s="59"/>
    </row>
    <row r="186" spans="2:10" ht="36.75" customHeight="1" x14ac:dyDescent="0.25">
      <c r="B186" s="14" t="s">
        <v>13</v>
      </c>
      <c r="C186" s="14" t="s">
        <v>4</v>
      </c>
      <c r="D186" s="14" t="s">
        <v>462</v>
      </c>
      <c r="E186" s="5" t="s">
        <v>456</v>
      </c>
      <c r="F186" s="5" t="s">
        <v>455</v>
      </c>
      <c r="G186" s="5" t="s">
        <v>457</v>
      </c>
      <c r="H186" s="5" t="s">
        <v>459</v>
      </c>
      <c r="I186" s="5" t="s">
        <v>458</v>
      </c>
    </row>
    <row r="187" spans="2:10" x14ac:dyDescent="0.25">
      <c r="B187" s="28"/>
      <c r="C187" s="28"/>
      <c r="D187" s="29" t="s">
        <v>24</v>
      </c>
      <c r="E187" s="28"/>
      <c r="F187" s="15"/>
      <c r="G187" s="15"/>
      <c r="H187" s="15"/>
      <c r="I187" s="15"/>
    </row>
    <row r="188" spans="2:10" x14ac:dyDescent="0.25">
      <c r="B188" s="28"/>
      <c r="C188" s="28"/>
      <c r="D188" s="30" t="s">
        <v>26</v>
      </c>
      <c r="E188" s="28"/>
      <c r="F188" s="28"/>
      <c r="G188" s="28"/>
      <c r="H188" s="28"/>
      <c r="I188" s="28"/>
    </row>
    <row r="189" spans="2:10" x14ac:dyDescent="0.25">
      <c r="B189" s="31" t="s">
        <v>35</v>
      </c>
      <c r="C189" s="31" t="s">
        <v>212</v>
      </c>
      <c r="D189" s="18" t="s">
        <v>236</v>
      </c>
      <c r="E189" s="19">
        <v>8</v>
      </c>
      <c r="F189" s="17">
        <v>2000</v>
      </c>
      <c r="G189" s="19">
        <f t="shared" ref="G189:G252" si="8">E189*F189</f>
        <v>16000</v>
      </c>
      <c r="H189" s="7">
        <v>0</v>
      </c>
      <c r="I189" s="7">
        <f t="shared" ref="I189:I218" si="9">+H189*F189</f>
        <v>0</v>
      </c>
      <c r="J189" s="9"/>
    </row>
    <row r="190" spans="2:10" x14ac:dyDescent="0.25">
      <c r="B190" s="31" t="s">
        <v>36</v>
      </c>
      <c r="C190" s="31" t="s">
        <v>1</v>
      </c>
      <c r="D190" s="18" t="s">
        <v>237</v>
      </c>
      <c r="E190" s="19">
        <v>6</v>
      </c>
      <c r="F190" s="17">
        <v>280</v>
      </c>
      <c r="G190" s="19">
        <f t="shared" si="8"/>
        <v>1680</v>
      </c>
      <c r="H190" s="7">
        <v>0</v>
      </c>
      <c r="I190" s="7">
        <f t="shared" si="9"/>
        <v>0</v>
      </c>
      <c r="J190" s="9"/>
    </row>
    <row r="191" spans="2:10" x14ac:dyDescent="0.25">
      <c r="B191" s="31" t="s">
        <v>37</v>
      </c>
      <c r="C191" s="31" t="s">
        <v>1</v>
      </c>
      <c r="D191" s="22" t="s">
        <v>32</v>
      </c>
      <c r="E191" s="19">
        <v>6</v>
      </c>
      <c r="F191" s="17">
        <v>280</v>
      </c>
      <c r="G191" s="19">
        <f t="shared" si="8"/>
        <v>1680</v>
      </c>
      <c r="H191" s="7">
        <v>0</v>
      </c>
      <c r="I191" s="7">
        <f t="shared" si="9"/>
        <v>0</v>
      </c>
      <c r="J191" s="9"/>
    </row>
    <row r="192" spans="2:10" x14ac:dyDescent="0.25">
      <c r="B192" s="31" t="s">
        <v>38</v>
      </c>
      <c r="C192" s="31" t="s">
        <v>1</v>
      </c>
      <c r="D192" s="18" t="s">
        <v>33</v>
      </c>
      <c r="E192" s="19">
        <v>25</v>
      </c>
      <c r="F192" s="17">
        <v>100</v>
      </c>
      <c r="G192" s="19">
        <f t="shared" si="8"/>
        <v>2500</v>
      </c>
      <c r="H192" s="7">
        <v>0</v>
      </c>
      <c r="I192" s="7">
        <f t="shared" si="9"/>
        <v>0</v>
      </c>
      <c r="J192" s="9"/>
    </row>
    <row r="193" spans="2:10" x14ac:dyDescent="0.25">
      <c r="B193" s="31" t="s">
        <v>39</v>
      </c>
      <c r="C193" s="31" t="s">
        <v>1</v>
      </c>
      <c r="D193" s="18" t="s">
        <v>238</v>
      </c>
      <c r="E193" s="19">
        <v>22</v>
      </c>
      <c r="F193" s="17">
        <v>500</v>
      </c>
      <c r="G193" s="19">
        <f t="shared" si="8"/>
        <v>11000</v>
      </c>
      <c r="H193" s="7">
        <v>0</v>
      </c>
      <c r="I193" s="7">
        <f t="shared" si="9"/>
        <v>0</v>
      </c>
      <c r="J193" s="9"/>
    </row>
    <row r="194" spans="2:10" x14ac:dyDescent="0.25">
      <c r="B194" s="31" t="s">
        <v>40</v>
      </c>
      <c r="C194" s="31" t="s">
        <v>1</v>
      </c>
      <c r="D194" s="18" t="s">
        <v>239</v>
      </c>
      <c r="E194" s="19">
        <v>11</v>
      </c>
      <c r="F194" s="17">
        <v>60</v>
      </c>
      <c r="G194" s="19">
        <f t="shared" si="8"/>
        <v>660</v>
      </c>
      <c r="H194" s="7">
        <v>0</v>
      </c>
      <c r="I194" s="7">
        <f t="shared" si="9"/>
        <v>0</v>
      </c>
      <c r="J194" s="9"/>
    </row>
    <row r="195" spans="2:10" x14ac:dyDescent="0.25">
      <c r="B195" s="31" t="s">
        <v>41</v>
      </c>
      <c r="C195" s="31" t="s">
        <v>1</v>
      </c>
      <c r="D195" s="18" t="s">
        <v>240</v>
      </c>
      <c r="E195" s="19">
        <v>20</v>
      </c>
      <c r="F195" s="17">
        <v>1</v>
      </c>
      <c r="G195" s="19">
        <f t="shared" si="8"/>
        <v>20</v>
      </c>
      <c r="H195" s="7">
        <v>0</v>
      </c>
      <c r="I195" s="7">
        <f t="shared" si="9"/>
        <v>0</v>
      </c>
      <c r="J195" s="9"/>
    </row>
    <row r="196" spans="2:10" x14ac:dyDescent="0.25">
      <c r="B196" s="31" t="s">
        <v>42</v>
      </c>
      <c r="C196" s="31" t="s">
        <v>1</v>
      </c>
      <c r="D196" s="18" t="s">
        <v>241</v>
      </c>
      <c r="E196" s="19">
        <v>27</v>
      </c>
      <c r="F196" s="17">
        <v>1</v>
      </c>
      <c r="G196" s="19">
        <f t="shared" si="8"/>
        <v>27</v>
      </c>
      <c r="H196" s="7">
        <v>0</v>
      </c>
      <c r="I196" s="7">
        <f t="shared" si="9"/>
        <v>0</v>
      </c>
      <c r="J196" s="9"/>
    </row>
    <row r="197" spans="2:10" x14ac:dyDescent="0.25">
      <c r="B197" s="31" t="s">
        <v>43</v>
      </c>
      <c r="C197" s="31" t="s">
        <v>1</v>
      </c>
      <c r="D197" s="18" t="s">
        <v>262</v>
      </c>
      <c r="E197" s="19">
        <v>21</v>
      </c>
      <c r="F197" s="17">
        <v>500</v>
      </c>
      <c r="G197" s="19">
        <f t="shared" si="8"/>
        <v>10500</v>
      </c>
      <c r="H197" s="7">
        <v>0</v>
      </c>
      <c r="I197" s="7">
        <f t="shared" si="9"/>
        <v>0</v>
      </c>
      <c r="J197" s="9"/>
    </row>
    <row r="198" spans="2:10" x14ac:dyDescent="0.25">
      <c r="B198" s="31" t="s">
        <v>162</v>
      </c>
      <c r="C198" s="31" t="s">
        <v>1</v>
      </c>
      <c r="D198" s="18" t="s">
        <v>263</v>
      </c>
      <c r="E198" s="19">
        <v>22</v>
      </c>
      <c r="F198" s="17">
        <v>20</v>
      </c>
      <c r="G198" s="19">
        <f t="shared" si="8"/>
        <v>440</v>
      </c>
      <c r="H198" s="7">
        <v>0</v>
      </c>
      <c r="I198" s="7">
        <f t="shared" si="9"/>
        <v>0</v>
      </c>
      <c r="J198" s="9"/>
    </row>
    <row r="199" spans="2:10" x14ac:dyDescent="0.25">
      <c r="B199" s="31" t="s">
        <v>163</v>
      </c>
      <c r="C199" s="31" t="s">
        <v>1</v>
      </c>
      <c r="D199" s="18" t="s">
        <v>264</v>
      </c>
      <c r="E199" s="19">
        <v>27</v>
      </c>
      <c r="F199" s="17">
        <v>50</v>
      </c>
      <c r="G199" s="19">
        <f t="shared" si="8"/>
        <v>1350</v>
      </c>
      <c r="H199" s="7">
        <v>0</v>
      </c>
      <c r="I199" s="7">
        <f t="shared" si="9"/>
        <v>0</v>
      </c>
      <c r="J199" s="9"/>
    </row>
    <row r="200" spans="2:10" x14ac:dyDescent="0.25">
      <c r="B200" s="31" t="s">
        <v>164</v>
      </c>
      <c r="C200" s="31" t="s">
        <v>1</v>
      </c>
      <c r="D200" s="18" t="s">
        <v>265</v>
      </c>
      <c r="E200" s="19">
        <v>41</v>
      </c>
      <c r="F200" s="17">
        <v>50</v>
      </c>
      <c r="G200" s="19">
        <f t="shared" si="8"/>
        <v>2050</v>
      </c>
      <c r="H200" s="7">
        <v>0</v>
      </c>
      <c r="I200" s="7">
        <f t="shared" si="9"/>
        <v>0</v>
      </c>
      <c r="J200" s="9"/>
    </row>
    <row r="201" spans="2:10" x14ac:dyDescent="0.25">
      <c r="B201" s="31" t="s">
        <v>165</v>
      </c>
      <c r="C201" s="31" t="s">
        <v>1</v>
      </c>
      <c r="D201" s="18" t="s">
        <v>266</v>
      </c>
      <c r="E201" s="19">
        <v>121</v>
      </c>
      <c r="F201" s="17">
        <v>1</v>
      </c>
      <c r="G201" s="19">
        <f t="shared" si="8"/>
        <v>121</v>
      </c>
      <c r="H201" s="7">
        <v>0</v>
      </c>
      <c r="I201" s="7">
        <f t="shared" si="9"/>
        <v>0</v>
      </c>
      <c r="J201" s="9"/>
    </row>
    <row r="202" spans="2:10" x14ac:dyDescent="0.25">
      <c r="B202" s="31" t="s">
        <v>166</v>
      </c>
      <c r="C202" s="31" t="s">
        <v>1</v>
      </c>
      <c r="D202" s="18" t="s">
        <v>267</v>
      </c>
      <c r="E202" s="19">
        <v>55</v>
      </c>
      <c r="F202" s="17">
        <v>1</v>
      </c>
      <c r="G202" s="19">
        <f t="shared" si="8"/>
        <v>55</v>
      </c>
      <c r="H202" s="7">
        <v>0</v>
      </c>
      <c r="I202" s="7">
        <f t="shared" si="9"/>
        <v>0</v>
      </c>
      <c r="J202" s="9"/>
    </row>
    <row r="203" spans="2:10" x14ac:dyDescent="0.25">
      <c r="B203" s="31" t="s">
        <v>167</v>
      </c>
      <c r="C203" s="31" t="s">
        <v>1</v>
      </c>
      <c r="D203" s="18" t="s">
        <v>268</v>
      </c>
      <c r="E203" s="19">
        <v>70</v>
      </c>
      <c r="F203" s="17">
        <v>1</v>
      </c>
      <c r="G203" s="19">
        <f t="shared" si="8"/>
        <v>70</v>
      </c>
      <c r="H203" s="7">
        <v>0</v>
      </c>
      <c r="I203" s="7">
        <f t="shared" si="9"/>
        <v>0</v>
      </c>
      <c r="J203" s="9"/>
    </row>
    <row r="204" spans="2:10" x14ac:dyDescent="0.25">
      <c r="B204" s="31" t="s">
        <v>168</v>
      </c>
      <c r="C204" s="31" t="s">
        <v>1</v>
      </c>
      <c r="D204" s="18" t="s">
        <v>34</v>
      </c>
      <c r="E204" s="19">
        <v>100</v>
      </c>
      <c r="F204" s="17">
        <v>1</v>
      </c>
      <c r="G204" s="19">
        <f t="shared" si="8"/>
        <v>100</v>
      </c>
      <c r="H204" s="7">
        <v>0</v>
      </c>
      <c r="I204" s="7">
        <f t="shared" si="9"/>
        <v>0</v>
      </c>
      <c r="J204" s="9"/>
    </row>
    <row r="205" spans="2:10" x14ac:dyDescent="0.25">
      <c r="B205" s="28"/>
      <c r="C205" s="28"/>
      <c r="D205" s="28" t="s">
        <v>25</v>
      </c>
      <c r="E205" s="28"/>
      <c r="F205" s="28"/>
      <c r="G205" s="28"/>
      <c r="H205" s="28"/>
      <c r="I205" s="28"/>
      <c r="J205" s="9"/>
    </row>
    <row r="206" spans="2:10" x14ac:dyDescent="0.25">
      <c r="B206" s="31" t="s">
        <v>249</v>
      </c>
      <c r="C206" s="31" t="s">
        <v>1</v>
      </c>
      <c r="D206" s="18" t="s">
        <v>269</v>
      </c>
      <c r="E206" s="19">
        <v>30</v>
      </c>
      <c r="F206" s="17">
        <v>1000</v>
      </c>
      <c r="G206" s="19">
        <f t="shared" si="8"/>
        <v>30000</v>
      </c>
      <c r="H206" s="7">
        <v>0</v>
      </c>
      <c r="I206" s="7">
        <f t="shared" si="9"/>
        <v>0</v>
      </c>
      <c r="J206" s="9"/>
    </row>
    <row r="207" spans="2:10" x14ac:dyDescent="0.25">
      <c r="B207" s="31" t="s">
        <v>250</v>
      </c>
      <c r="C207" s="31" t="s">
        <v>1</v>
      </c>
      <c r="D207" s="18" t="s">
        <v>270</v>
      </c>
      <c r="E207" s="19">
        <v>58</v>
      </c>
      <c r="F207" s="17">
        <v>150</v>
      </c>
      <c r="G207" s="19">
        <f t="shared" si="8"/>
        <v>8700</v>
      </c>
      <c r="H207" s="7">
        <v>0</v>
      </c>
      <c r="I207" s="7">
        <f t="shared" si="9"/>
        <v>0</v>
      </c>
      <c r="J207" s="9"/>
    </row>
    <row r="208" spans="2:10" x14ac:dyDescent="0.25">
      <c r="B208" s="31" t="s">
        <v>251</v>
      </c>
      <c r="C208" s="31" t="s">
        <v>1</v>
      </c>
      <c r="D208" s="18" t="s">
        <v>271</v>
      </c>
      <c r="E208" s="19">
        <v>95</v>
      </c>
      <c r="F208" s="17">
        <v>150</v>
      </c>
      <c r="G208" s="19">
        <f t="shared" si="8"/>
        <v>14250</v>
      </c>
      <c r="H208" s="7">
        <v>0</v>
      </c>
      <c r="I208" s="7">
        <f t="shared" si="9"/>
        <v>0</v>
      </c>
      <c r="J208" s="9"/>
    </row>
    <row r="209" spans="2:10" x14ac:dyDescent="0.25">
      <c r="B209" s="31" t="s">
        <v>169</v>
      </c>
      <c r="C209" s="31" t="s">
        <v>1</v>
      </c>
      <c r="D209" s="18" t="s">
        <v>272</v>
      </c>
      <c r="E209" s="19">
        <v>45</v>
      </c>
      <c r="F209" s="17">
        <v>150</v>
      </c>
      <c r="G209" s="19">
        <f t="shared" si="8"/>
        <v>6750</v>
      </c>
      <c r="H209" s="7">
        <v>0</v>
      </c>
      <c r="I209" s="7">
        <f t="shared" si="9"/>
        <v>0</v>
      </c>
      <c r="J209" s="9"/>
    </row>
    <row r="210" spans="2:10" x14ac:dyDescent="0.25">
      <c r="B210" s="31" t="s">
        <v>170</v>
      </c>
      <c r="C210" s="31" t="s">
        <v>1</v>
      </c>
      <c r="D210" s="18" t="s">
        <v>45</v>
      </c>
      <c r="E210" s="19">
        <v>105</v>
      </c>
      <c r="F210" s="17">
        <v>75</v>
      </c>
      <c r="G210" s="19">
        <f t="shared" si="8"/>
        <v>7875</v>
      </c>
      <c r="H210" s="7">
        <v>0</v>
      </c>
      <c r="I210" s="7">
        <f t="shared" si="9"/>
        <v>0</v>
      </c>
      <c r="J210" s="9"/>
    </row>
    <row r="211" spans="2:10" ht="22.5" x14ac:dyDescent="0.25">
      <c r="B211" s="31" t="s">
        <v>171</v>
      </c>
      <c r="C211" s="31" t="s">
        <v>1</v>
      </c>
      <c r="D211" s="18" t="s">
        <v>46</v>
      </c>
      <c r="E211" s="19">
        <v>200</v>
      </c>
      <c r="F211" s="17">
        <v>75</v>
      </c>
      <c r="G211" s="19">
        <f t="shared" si="8"/>
        <v>15000</v>
      </c>
      <c r="H211" s="7">
        <v>0</v>
      </c>
      <c r="I211" s="7">
        <f t="shared" si="9"/>
        <v>0</v>
      </c>
      <c r="J211" s="9"/>
    </row>
    <row r="212" spans="2:10" x14ac:dyDescent="0.25">
      <c r="B212" s="31" t="s">
        <v>172</v>
      </c>
      <c r="C212" s="31" t="s">
        <v>1</v>
      </c>
      <c r="D212" s="18" t="s">
        <v>47</v>
      </c>
      <c r="E212" s="19">
        <v>230</v>
      </c>
      <c r="F212" s="17">
        <v>75</v>
      </c>
      <c r="G212" s="19">
        <f t="shared" si="8"/>
        <v>17250</v>
      </c>
      <c r="H212" s="7">
        <v>0</v>
      </c>
      <c r="I212" s="7">
        <f t="shared" si="9"/>
        <v>0</v>
      </c>
      <c r="J212" s="9"/>
    </row>
    <row r="213" spans="2:10" x14ac:dyDescent="0.25">
      <c r="B213" s="31" t="s">
        <v>173</v>
      </c>
      <c r="C213" s="31" t="s">
        <v>1</v>
      </c>
      <c r="D213" s="18" t="s">
        <v>273</v>
      </c>
      <c r="E213" s="19">
        <v>116</v>
      </c>
      <c r="F213" s="17">
        <v>200</v>
      </c>
      <c r="G213" s="19">
        <f t="shared" si="8"/>
        <v>23200</v>
      </c>
      <c r="H213" s="7">
        <v>0</v>
      </c>
      <c r="I213" s="7">
        <f t="shared" si="9"/>
        <v>0</v>
      </c>
      <c r="J213" s="9"/>
    </row>
    <row r="214" spans="2:10" x14ac:dyDescent="0.25">
      <c r="B214" s="28"/>
      <c r="C214" s="28"/>
      <c r="D214" s="28" t="s">
        <v>27</v>
      </c>
      <c r="E214" s="28"/>
      <c r="F214" s="28"/>
      <c r="G214" s="28"/>
      <c r="H214" s="28"/>
      <c r="I214" s="28"/>
      <c r="J214" s="9"/>
    </row>
    <row r="215" spans="2:10" x14ac:dyDescent="0.25">
      <c r="B215" s="31" t="s">
        <v>174</v>
      </c>
      <c r="C215" s="31" t="s">
        <v>1</v>
      </c>
      <c r="D215" s="18" t="s">
        <v>274</v>
      </c>
      <c r="E215" s="19">
        <v>57</v>
      </c>
      <c r="F215" s="17">
        <v>100</v>
      </c>
      <c r="G215" s="19">
        <f t="shared" si="8"/>
        <v>5700</v>
      </c>
      <c r="H215" s="7">
        <v>0</v>
      </c>
      <c r="I215" s="7">
        <f t="shared" si="9"/>
        <v>0</v>
      </c>
      <c r="J215" s="9"/>
    </row>
    <row r="216" spans="2:10" x14ac:dyDescent="0.25">
      <c r="B216" s="31" t="s">
        <v>175</v>
      </c>
      <c r="C216" s="31" t="s">
        <v>1</v>
      </c>
      <c r="D216" s="18" t="s">
        <v>275</v>
      </c>
      <c r="E216" s="19">
        <v>40</v>
      </c>
      <c r="F216" s="17">
        <v>1</v>
      </c>
      <c r="G216" s="19">
        <f t="shared" si="8"/>
        <v>40</v>
      </c>
      <c r="H216" s="7">
        <v>0</v>
      </c>
      <c r="I216" s="7">
        <f t="shared" si="9"/>
        <v>0</v>
      </c>
      <c r="J216" s="9"/>
    </row>
    <row r="217" spans="2:10" x14ac:dyDescent="0.25">
      <c r="B217" s="31" t="s">
        <v>176</v>
      </c>
      <c r="C217" s="31" t="s">
        <v>1</v>
      </c>
      <c r="D217" s="18" t="s">
        <v>276</v>
      </c>
      <c r="E217" s="19">
        <v>40</v>
      </c>
      <c r="F217" s="17">
        <v>60</v>
      </c>
      <c r="G217" s="19">
        <f t="shared" si="8"/>
        <v>2400</v>
      </c>
      <c r="H217" s="7">
        <v>0</v>
      </c>
      <c r="I217" s="7">
        <f t="shared" si="9"/>
        <v>0</v>
      </c>
      <c r="J217" s="9"/>
    </row>
    <row r="218" spans="2:10" x14ac:dyDescent="0.25">
      <c r="B218" s="31" t="s">
        <v>177</v>
      </c>
      <c r="C218" s="31" t="s">
        <v>1</v>
      </c>
      <c r="D218" s="18" t="s">
        <v>277</v>
      </c>
      <c r="E218" s="19">
        <v>57</v>
      </c>
      <c r="F218" s="17">
        <v>60</v>
      </c>
      <c r="G218" s="19">
        <f t="shared" si="8"/>
        <v>3420</v>
      </c>
      <c r="H218" s="7">
        <v>0</v>
      </c>
      <c r="I218" s="7">
        <f t="shared" si="9"/>
        <v>0</v>
      </c>
      <c r="J218" s="9"/>
    </row>
    <row r="219" spans="2:10" x14ac:dyDescent="0.25">
      <c r="B219" s="28"/>
      <c r="C219" s="28"/>
      <c r="D219" s="28" t="s">
        <v>28</v>
      </c>
      <c r="E219" s="28"/>
      <c r="F219" s="28"/>
      <c r="G219" s="28"/>
      <c r="H219" s="28"/>
      <c r="I219" s="28"/>
      <c r="J219" s="9"/>
    </row>
    <row r="220" spans="2:10" x14ac:dyDescent="0.25">
      <c r="B220" s="31" t="s">
        <v>178</v>
      </c>
      <c r="C220" s="31" t="s">
        <v>1</v>
      </c>
      <c r="D220" s="18" t="s">
        <v>278</v>
      </c>
      <c r="E220" s="19">
        <v>60</v>
      </c>
      <c r="F220" s="17">
        <v>400</v>
      </c>
      <c r="G220" s="19">
        <f t="shared" si="8"/>
        <v>24000</v>
      </c>
      <c r="H220" s="7">
        <v>0</v>
      </c>
      <c r="I220" s="7">
        <f t="shared" ref="I220:I224" si="10">+H220*F220</f>
        <v>0</v>
      </c>
      <c r="J220" s="9"/>
    </row>
    <row r="221" spans="2:10" x14ac:dyDescent="0.25">
      <c r="B221" s="31" t="s">
        <v>179</v>
      </c>
      <c r="C221" s="31" t="s">
        <v>1</v>
      </c>
      <c r="D221" s="18" t="s">
        <v>279</v>
      </c>
      <c r="E221" s="19">
        <v>70</v>
      </c>
      <c r="F221" s="17">
        <v>400</v>
      </c>
      <c r="G221" s="19">
        <f t="shared" si="8"/>
        <v>28000</v>
      </c>
      <c r="H221" s="7">
        <v>0</v>
      </c>
      <c r="I221" s="7">
        <f t="shared" si="10"/>
        <v>0</v>
      </c>
      <c r="J221" s="9"/>
    </row>
    <row r="222" spans="2:10" x14ac:dyDescent="0.25">
      <c r="B222" s="31" t="s">
        <v>180</v>
      </c>
      <c r="C222" s="31" t="s">
        <v>1</v>
      </c>
      <c r="D222" s="18" t="s">
        <v>29</v>
      </c>
      <c r="E222" s="19">
        <v>90</v>
      </c>
      <c r="F222" s="17">
        <v>1</v>
      </c>
      <c r="G222" s="19">
        <f t="shared" si="8"/>
        <v>90</v>
      </c>
      <c r="H222" s="7">
        <v>0</v>
      </c>
      <c r="I222" s="7">
        <f t="shared" si="10"/>
        <v>0</v>
      </c>
      <c r="J222" s="9"/>
    </row>
    <row r="223" spans="2:10" x14ac:dyDescent="0.25">
      <c r="B223" s="31" t="s">
        <v>252</v>
      </c>
      <c r="C223" s="31" t="s">
        <v>1</v>
      </c>
      <c r="D223" s="18" t="s">
        <v>30</v>
      </c>
      <c r="E223" s="19">
        <v>95</v>
      </c>
      <c r="F223" s="17">
        <v>1</v>
      </c>
      <c r="G223" s="19">
        <f t="shared" si="8"/>
        <v>95</v>
      </c>
      <c r="H223" s="7">
        <v>0</v>
      </c>
      <c r="I223" s="7">
        <f t="shared" si="10"/>
        <v>0</v>
      </c>
      <c r="J223" s="9"/>
    </row>
    <row r="224" spans="2:10" x14ac:dyDescent="0.25">
      <c r="B224" s="31" t="s">
        <v>181</v>
      </c>
      <c r="C224" s="31" t="s">
        <v>1</v>
      </c>
      <c r="D224" s="18" t="s">
        <v>44</v>
      </c>
      <c r="E224" s="19">
        <v>90</v>
      </c>
      <c r="F224" s="17">
        <v>800</v>
      </c>
      <c r="G224" s="19">
        <f t="shared" si="8"/>
        <v>72000</v>
      </c>
      <c r="H224" s="7">
        <v>0</v>
      </c>
      <c r="I224" s="7">
        <f t="shared" si="10"/>
        <v>0</v>
      </c>
      <c r="J224" s="9"/>
    </row>
    <row r="225" spans="2:10" x14ac:dyDescent="0.25">
      <c r="B225" s="28"/>
      <c r="C225" s="28"/>
      <c r="D225" s="28" t="s">
        <v>54</v>
      </c>
      <c r="E225" s="28"/>
      <c r="F225" s="28"/>
      <c r="G225" s="28"/>
      <c r="H225" s="28"/>
      <c r="I225" s="28"/>
      <c r="J225" s="9"/>
    </row>
    <row r="226" spans="2:10" x14ac:dyDescent="0.25">
      <c r="B226" s="31" t="s">
        <v>182</v>
      </c>
      <c r="C226" s="31" t="s">
        <v>1</v>
      </c>
      <c r="D226" s="18" t="s">
        <v>280</v>
      </c>
      <c r="E226" s="19">
        <v>30</v>
      </c>
      <c r="F226" s="17">
        <v>15</v>
      </c>
      <c r="G226" s="19">
        <f t="shared" si="8"/>
        <v>450</v>
      </c>
      <c r="H226" s="7">
        <v>0</v>
      </c>
      <c r="I226" s="7">
        <f t="shared" ref="I226:I264" si="11">+H226*F226</f>
        <v>0</v>
      </c>
      <c r="J226" s="9"/>
    </row>
    <row r="227" spans="2:10" ht="22.5" x14ac:dyDescent="0.25">
      <c r="B227" s="31" t="s">
        <v>183</v>
      </c>
      <c r="C227" s="31" t="s">
        <v>1</v>
      </c>
      <c r="D227" s="18" t="s">
        <v>470</v>
      </c>
      <c r="E227" s="19">
        <v>140</v>
      </c>
      <c r="F227" s="17">
        <v>1</v>
      </c>
      <c r="G227" s="19">
        <f t="shared" si="8"/>
        <v>140</v>
      </c>
      <c r="H227" s="7">
        <v>0</v>
      </c>
      <c r="I227" s="7">
        <f t="shared" si="11"/>
        <v>0</v>
      </c>
      <c r="J227" s="9"/>
    </row>
    <row r="228" spans="2:10" x14ac:dyDescent="0.25">
      <c r="B228" s="31" t="s">
        <v>184</v>
      </c>
      <c r="C228" s="31" t="s">
        <v>1</v>
      </c>
      <c r="D228" s="18" t="s">
        <v>471</v>
      </c>
      <c r="E228" s="19">
        <v>190</v>
      </c>
      <c r="F228" s="17">
        <v>40</v>
      </c>
      <c r="G228" s="19">
        <f t="shared" si="8"/>
        <v>7600</v>
      </c>
      <c r="H228" s="7">
        <v>0</v>
      </c>
      <c r="I228" s="7">
        <f t="shared" si="11"/>
        <v>0</v>
      </c>
      <c r="J228" s="9"/>
    </row>
    <row r="229" spans="2:10" x14ac:dyDescent="0.25">
      <c r="B229" s="31" t="s">
        <v>185</v>
      </c>
      <c r="C229" s="31" t="s">
        <v>1</v>
      </c>
      <c r="D229" s="18" t="s">
        <v>281</v>
      </c>
      <c r="E229" s="19">
        <v>160</v>
      </c>
      <c r="F229" s="17">
        <v>10</v>
      </c>
      <c r="G229" s="19">
        <f t="shared" si="8"/>
        <v>1600</v>
      </c>
      <c r="H229" s="7">
        <v>0</v>
      </c>
      <c r="I229" s="7">
        <f t="shared" si="11"/>
        <v>0</v>
      </c>
      <c r="J229" s="9"/>
    </row>
    <row r="230" spans="2:10" x14ac:dyDescent="0.25">
      <c r="B230" s="31" t="s">
        <v>253</v>
      </c>
      <c r="C230" s="31" t="s">
        <v>1</v>
      </c>
      <c r="D230" s="18" t="s">
        <v>282</v>
      </c>
      <c r="E230" s="19">
        <v>15</v>
      </c>
      <c r="F230" s="17">
        <v>25</v>
      </c>
      <c r="G230" s="19">
        <f t="shared" si="8"/>
        <v>375</v>
      </c>
      <c r="H230" s="7">
        <v>0</v>
      </c>
      <c r="I230" s="7">
        <f t="shared" si="11"/>
        <v>0</v>
      </c>
      <c r="J230" s="9"/>
    </row>
    <row r="231" spans="2:10" x14ac:dyDescent="0.25">
      <c r="B231" s="31" t="s">
        <v>254</v>
      </c>
      <c r="C231" s="31" t="s">
        <v>1</v>
      </c>
      <c r="D231" s="18" t="s">
        <v>283</v>
      </c>
      <c r="E231" s="19">
        <v>18</v>
      </c>
      <c r="F231" s="17">
        <v>100</v>
      </c>
      <c r="G231" s="19">
        <f t="shared" si="8"/>
        <v>1800</v>
      </c>
      <c r="H231" s="7">
        <v>0</v>
      </c>
      <c r="I231" s="7">
        <f t="shared" si="11"/>
        <v>0</v>
      </c>
      <c r="J231" s="9"/>
    </row>
    <row r="232" spans="2:10" x14ac:dyDescent="0.25">
      <c r="B232" s="31" t="s">
        <v>255</v>
      </c>
      <c r="C232" s="31" t="s">
        <v>1</v>
      </c>
      <c r="D232" s="18" t="s">
        <v>48</v>
      </c>
      <c r="E232" s="19">
        <v>30</v>
      </c>
      <c r="F232" s="17">
        <v>100</v>
      </c>
      <c r="G232" s="19">
        <f t="shared" si="8"/>
        <v>3000</v>
      </c>
      <c r="H232" s="7">
        <v>0</v>
      </c>
      <c r="I232" s="7">
        <f t="shared" si="11"/>
        <v>0</v>
      </c>
      <c r="J232" s="9"/>
    </row>
    <row r="233" spans="2:10" x14ac:dyDescent="0.25">
      <c r="B233" s="31" t="s">
        <v>256</v>
      </c>
      <c r="C233" s="31" t="s">
        <v>1</v>
      </c>
      <c r="D233" s="18" t="s">
        <v>284</v>
      </c>
      <c r="E233" s="19">
        <v>50</v>
      </c>
      <c r="F233" s="17">
        <v>50</v>
      </c>
      <c r="G233" s="19">
        <f t="shared" si="8"/>
        <v>2500</v>
      </c>
      <c r="H233" s="7">
        <v>0</v>
      </c>
      <c r="I233" s="7">
        <f t="shared" si="11"/>
        <v>0</v>
      </c>
      <c r="J233" s="9"/>
    </row>
    <row r="234" spans="2:10" x14ac:dyDescent="0.25">
      <c r="B234" s="31" t="s">
        <v>186</v>
      </c>
      <c r="C234" s="31" t="s">
        <v>1</v>
      </c>
      <c r="D234" s="18" t="s">
        <v>285</v>
      </c>
      <c r="E234" s="19">
        <v>45</v>
      </c>
      <c r="F234" s="17">
        <v>50</v>
      </c>
      <c r="G234" s="19">
        <f t="shared" si="8"/>
        <v>2250</v>
      </c>
      <c r="H234" s="7">
        <v>0</v>
      </c>
      <c r="I234" s="7">
        <f t="shared" si="11"/>
        <v>0</v>
      </c>
      <c r="J234" s="9"/>
    </row>
    <row r="235" spans="2:10" x14ac:dyDescent="0.25">
      <c r="B235" s="31" t="s">
        <v>257</v>
      </c>
      <c r="C235" s="31" t="s">
        <v>1</v>
      </c>
      <c r="D235" s="18" t="s">
        <v>286</v>
      </c>
      <c r="E235" s="19">
        <v>215</v>
      </c>
      <c r="F235" s="17">
        <v>25</v>
      </c>
      <c r="G235" s="19">
        <f t="shared" si="8"/>
        <v>5375</v>
      </c>
      <c r="H235" s="7">
        <v>0</v>
      </c>
      <c r="I235" s="7">
        <f t="shared" si="11"/>
        <v>0</v>
      </c>
      <c r="J235" s="9"/>
    </row>
    <row r="236" spans="2:10" x14ac:dyDescent="0.25">
      <c r="B236" s="31" t="s">
        <v>258</v>
      </c>
      <c r="C236" s="31" t="s">
        <v>1</v>
      </c>
      <c r="D236" s="18" t="s">
        <v>287</v>
      </c>
      <c r="E236" s="19">
        <v>70</v>
      </c>
      <c r="F236" s="17">
        <v>50</v>
      </c>
      <c r="G236" s="19">
        <f t="shared" si="8"/>
        <v>3500</v>
      </c>
      <c r="H236" s="7">
        <v>0</v>
      </c>
      <c r="I236" s="7">
        <f t="shared" si="11"/>
        <v>0</v>
      </c>
      <c r="J236" s="9"/>
    </row>
    <row r="237" spans="2:10" x14ac:dyDescent="0.25">
      <c r="B237" s="31" t="s">
        <v>187</v>
      </c>
      <c r="C237" s="31" t="s">
        <v>1</v>
      </c>
      <c r="D237" s="18" t="s">
        <v>288</v>
      </c>
      <c r="E237" s="19">
        <v>52</v>
      </c>
      <c r="F237" s="17">
        <v>150</v>
      </c>
      <c r="G237" s="19">
        <f t="shared" si="8"/>
        <v>7800</v>
      </c>
      <c r="H237" s="7">
        <v>0</v>
      </c>
      <c r="I237" s="7">
        <f t="shared" si="11"/>
        <v>0</v>
      </c>
      <c r="J237" s="9"/>
    </row>
    <row r="238" spans="2:10" x14ac:dyDescent="0.25">
      <c r="B238" s="31" t="s">
        <v>259</v>
      </c>
      <c r="C238" s="31" t="s">
        <v>1</v>
      </c>
      <c r="D238" s="18" t="s">
        <v>243</v>
      </c>
      <c r="E238" s="19">
        <v>45</v>
      </c>
      <c r="F238" s="17">
        <v>149</v>
      </c>
      <c r="G238" s="19">
        <f t="shared" si="8"/>
        <v>6705</v>
      </c>
      <c r="H238" s="7">
        <v>0</v>
      </c>
      <c r="I238" s="7">
        <f t="shared" si="11"/>
        <v>0</v>
      </c>
      <c r="J238" s="9"/>
    </row>
    <row r="239" spans="2:10" x14ac:dyDescent="0.25">
      <c r="B239" s="31" t="s">
        <v>260</v>
      </c>
      <c r="C239" s="31" t="s">
        <v>1</v>
      </c>
      <c r="D239" s="18" t="s">
        <v>244</v>
      </c>
      <c r="E239" s="19">
        <v>85</v>
      </c>
      <c r="F239" s="17">
        <v>100</v>
      </c>
      <c r="G239" s="19">
        <f t="shared" si="8"/>
        <v>8500</v>
      </c>
      <c r="H239" s="7">
        <v>0</v>
      </c>
      <c r="I239" s="7">
        <f t="shared" si="11"/>
        <v>0</v>
      </c>
      <c r="J239" s="9"/>
    </row>
    <row r="240" spans="2:10" x14ac:dyDescent="0.25">
      <c r="B240" s="31" t="s">
        <v>188</v>
      </c>
      <c r="C240" s="31" t="s">
        <v>1</v>
      </c>
      <c r="D240" s="18" t="s">
        <v>343</v>
      </c>
      <c r="E240" s="19">
        <v>140</v>
      </c>
      <c r="F240" s="17">
        <v>20</v>
      </c>
      <c r="G240" s="19">
        <f t="shared" si="8"/>
        <v>2800</v>
      </c>
      <c r="H240" s="7">
        <v>0</v>
      </c>
      <c r="I240" s="7">
        <f t="shared" si="11"/>
        <v>0</v>
      </c>
      <c r="J240" s="9"/>
    </row>
    <row r="241" spans="2:10" x14ac:dyDescent="0.25">
      <c r="B241" s="31" t="s">
        <v>189</v>
      </c>
      <c r="C241" s="31" t="s">
        <v>1</v>
      </c>
      <c r="D241" s="18" t="s">
        <v>344</v>
      </c>
      <c r="E241" s="19">
        <v>95</v>
      </c>
      <c r="F241" s="17">
        <v>20</v>
      </c>
      <c r="G241" s="19">
        <f t="shared" si="8"/>
        <v>1900</v>
      </c>
      <c r="H241" s="7">
        <v>0</v>
      </c>
      <c r="I241" s="7">
        <f t="shared" si="11"/>
        <v>0</v>
      </c>
      <c r="J241" s="9"/>
    </row>
    <row r="242" spans="2:10" x14ac:dyDescent="0.25">
      <c r="B242" s="31" t="s">
        <v>190</v>
      </c>
      <c r="C242" s="31" t="s">
        <v>1</v>
      </c>
      <c r="D242" s="18" t="s">
        <v>242</v>
      </c>
      <c r="E242" s="19">
        <v>40</v>
      </c>
      <c r="F242" s="17">
        <v>30</v>
      </c>
      <c r="G242" s="19">
        <f t="shared" si="8"/>
        <v>1200</v>
      </c>
      <c r="H242" s="7">
        <v>0</v>
      </c>
      <c r="I242" s="7">
        <f t="shared" si="11"/>
        <v>0</v>
      </c>
      <c r="J242" s="9"/>
    </row>
    <row r="243" spans="2:10" x14ac:dyDescent="0.25">
      <c r="B243" s="31" t="s">
        <v>191</v>
      </c>
      <c r="C243" s="31" t="s">
        <v>1</v>
      </c>
      <c r="D243" s="18" t="s">
        <v>289</v>
      </c>
      <c r="E243" s="19">
        <v>66</v>
      </c>
      <c r="F243" s="17">
        <v>10</v>
      </c>
      <c r="G243" s="19">
        <f t="shared" si="8"/>
        <v>660</v>
      </c>
      <c r="H243" s="7">
        <v>0</v>
      </c>
      <c r="I243" s="7">
        <f t="shared" si="11"/>
        <v>0</v>
      </c>
      <c r="J243" s="9"/>
    </row>
    <row r="244" spans="2:10" x14ac:dyDescent="0.25">
      <c r="B244" s="31" t="s">
        <v>192</v>
      </c>
      <c r="C244" s="31" t="s">
        <v>1</v>
      </c>
      <c r="D244" s="18" t="s">
        <v>49</v>
      </c>
      <c r="E244" s="19">
        <v>25</v>
      </c>
      <c r="F244" s="17">
        <v>10</v>
      </c>
      <c r="G244" s="19">
        <f t="shared" si="8"/>
        <v>250</v>
      </c>
      <c r="H244" s="7">
        <v>0</v>
      </c>
      <c r="I244" s="7">
        <f t="shared" si="11"/>
        <v>0</v>
      </c>
      <c r="J244" s="9"/>
    </row>
    <row r="245" spans="2:10" ht="22.5" x14ac:dyDescent="0.25">
      <c r="B245" s="31" t="s">
        <v>193</v>
      </c>
      <c r="C245" s="31" t="s">
        <v>1</v>
      </c>
      <c r="D245" s="18" t="s">
        <v>50</v>
      </c>
      <c r="E245" s="19">
        <v>70</v>
      </c>
      <c r="F245" s="17">
        <v>10</v>
      </c>
      <c r="G245" s="19">
        <f t="shared" si="8"/>
        <v>700</v>
      </c>
      <c r="H245" s="7">
        <v>0</v>
      </c>
      <c r="I245" s="7">
        <f t="shared" si="11"/>
        <v>0</v>
      </c>
      <c r="J245" s="9"/>
    </row>
    <row r="246" spans="2:10" x14ac:dyDescent="0.25">
      <c r="B246" s="31" t="s">
        <v>194</v>
      </c>
      <c r="C246" s="31" t="s">
        <v>1</v>
      </c>
      <c r="D246" s="18" t="s">
        <v>51</v>
      </c>
      <c r="E246" s="19">
        <v>115</v>
      </c>
      <c r="F246" s="17">
        <v>10</v>
      </c>
      <c r="G246" s="19">
        <f t="shared" si="8"/>
        <v>1150</v>
      </c>
      <c r="H246" s="7">
        <v>0</v>
      </c>
      <c r="I246" s="7">
        <f t="shared" si="11"/>
        <v>0</v>
      </c>
      <c r="J246" s="9"/>
    </row>
    <row r="247" spans="2:10" x14ac:dyDescent="0.25">
      <c r="B247" s="31" t="s">
        <v>195</v>
      </c>
      <c r="C247" s="31" t="s">
        <v>1</v>
      </c>
      <c r="D247" s="18" t="s">
        <v>52</v>
      </c>
      <c r="E247" s="19">
        <v>658</v>
      </c>
      <c r="F247" s="17">
        <v>5</v>
      </c>
      <c r="G247" s="19">
        <f t="shared" si="8"/>
        <v>3290</v>
      </c>
      <c r="H247" s="7">
        <v>0</v>
      </c>
      <c r="I247" s="7">
        <f t="shared" si="11"/>
        <v>0</v>
      </c>
      <c r="J247" s="9"/>
    </row>
    <row r="248" spans="2:10" x14ac:dyDescent="0.25">
      <c r="B248" s="31" t="s">
        <v>196</v>
      </c>
      <c r="C248" s="31" t="s">
        <v>1</v>
      </c>
      <c r="D248" s="18" t="s">
        <v>53</v>
      </c>
      <c r="E248" s="19">
        <v>42</v>
      </c>
      <c r="F248" s="17">
        <v>50</v>
      </c>
      <c r="G248" s="19">
        <f t="shared" si="8"/>
        <v>2100</v>
      </c>
      <c r="H248" s="7">
        <v>0</v>
      </c>
      <c r="I248" s="7">
        <f t="shared" si="11"/>
        <v>0</v>
      </c>
      <c r="J248" s="9"/>
    </row>
    <row r="249" spans="2:10" x14ac:dyDescent="0.25">
      <c r="B249" s="31" t="s">
        <v>197</v>
      </c>
      <c r="C249" s="31" t="s">
        <v>1</v>
      </c>
      <c r="D249" s="18" t="s">
        <v>245</v>
      </c>
      <c r="E249" s="19">
        <v>42</v>
      </c>
      <c r="F249" s="17">
        <v>50</v>
      </c>
      <c r="G249" s="19">
        <f t="shared" si="8"/>
        <v>2100</v>
      </c>
      <c r="H249" s="7">
        <v>0</v>
      </c>
      <c r="I249" s="7">
        <f t="shared" si="11"/>
        <v>0</v>
      </c>
      <c r="J249" s="9"/>
    </row>
    <row r="250" spans="2:10" x14ac:dyDescent="0.25">
      <c r="B250" s="31" t="s">
        <v>198</v>
      </c>
      <c r="C250" s="31" t="s">
        <v>1</v>
      </c>
      <c r="D250" s="18" t="s">
        <v>290</v>
      </c>
      <c r="E250" s="19">
        <v>42</v>
      </c>
      <c r="F250" s="17">
        <v>50</v>
      </c>
      <c r="G250" s="19">
        <f t="shared" si="8"/>
        <v>2100</v>
      </c>
      <c r="H250" s="7">
        <v>0</v>
      </c>
      <c r="I250" s="7">
        <f t="shared" si="11"/>
        <v>0</v>
      </c>
      <c r="J250" s="9"/>
    </row>
    <row r="251" spans="2:10" x14ac:dyDescent="0.25">
      <c r="B251" s="31" t="s">
        <v>199</v>
      </c>
      <c r="C251" s="31" t="s">
        <v>1</v>
      </c>
      <c r="D251" s="18" t="s">
        <v>291</v>
      </c>
      <c r="E251" s="19">
        <v>42</v>
      </c>
      <c r="F251" s="17">
        <v>50</v>
      </c>
      <c r="G251" s="19">
        <f t="shared" si="8"/>
        <v>2100</v>
      </c>
      <c r="H251" s="7">
        <v>0</v>
      </c>
      <c r="I251" s="7">
        <f t="shared" si="11"/>
        <v>0</v>
      </c>
      <c r="J251" s="9"/>
    </row>
    <row r="252" spans="2:10" x14ac:dyDescent="0.25">
      <c r="B252" s="31" t="s">
        <v>200</v>
      </c>
      <c r="C252" s="31" t="s">
        <v>1</v>
      </c>
      <c r="D252" s="18" t="s">
        <v>292</v>
      </c>
      <c r="E252" s="19">
        <v>125</v>
      </c>
      <c r="F252" s="17">
        <v>30</v>
      </c>
      <c r="G252" s="19">
        <f t="shared" si="8"/>
        <v>3750</v>
      </c>
      <c r="H252" s="7">
        <v>0</v>
      </c>
      <c r="I252" s="7">
        <f t="shared" si="11"/>
        <v>0</v>
      </c>
      <c r="J252" s="9"/>
    </row>
    <row r="253" spans="2:10" x14ac:dyDescent="0.25">
      <c r="B253" s="31" t="s">
        <v>201</v>
      </c>
      <c r="C253" s="31" t="s">
        <v>1</v>
      </c>
      <c r="D253" s="18" t="s">
        <v>293</v>
      </c>
      <c r="E253" s="19">
        <v>30</v>
      </c>
      <c r="F253" s="17">
        <v>50</v>
      </c>
      <c r="G253" s="19">
        <f t="shared" ref="G253:G254" si="12">E253*F253</f>
        <v>1500</v>
      </c>
      <c r="H253" s="7">
        <v>0</v>
      </c>
      <c r="I253" s="7">
        <f t="shared" si="11"/>
        <v>0</v>
      </c>
      <c r="J253" s="9"/>
    </row>
    <row r="254" spans="2:10" ht="56.25" x14ac:dyDescent="0.25">
      <c r="B254" s="31" t="s">
        <v>202</v>
      </c>
      <c r="C254" s="31" t="s">
        <v>1</v>
      </c>
      <c r="D254" s="18" t="s">
        <v>294</v>
      </c>
      <c r="E254" s="19">
        <v>349</v>
      </c>
      <c r="F254" s="17">
        <v>50</v>
      </c>
      <c r="G254" s="19">
        <f t="shared" si="12"/>
        <v>17450</v>
      </c>
      <c r="H254" s="7">
        <v>0</v>
      </c>
      <c r="I254" s="7">
        <f t="shared" si="11"/>
        <v>0</v>
      </c>
      <c r="J254" s="9"/>
    </row>
    <row r="255" spans="2:10" x14ac:dyDescent="0.25">
      <c r="B255" s="28"/>
      <c r="C255" s="28"/>
      <c r="D255" s="28" t="s">
        <v>31</v>
      </c>
      <c r="E255" s="28"/>
      <c r="F255" s="28"/>
      <c r="G255" s="28"/>
      <c r="H255" s="28"/>
      <c r="I255" s="28"/>
      <c r="J255" s="9"/>
    </row>
    <row r="256" spans="2:10" x14ac:dyDescent="0.25">
      <c r="B256" s="31" t="s">
        <v>203</v>
      </c>
      <c r="C256" s="31" t="s">
        <v>1</v>
      </c>
      <c r="D256" s="18" t="s">
        <v>295</v>
      </c>
      <c r="E256" s="19">
        <v>18</v>
      </c>
      <c r="F256" s="17">
        <v>80</v>
      </c>
      <c r="G256" s="19">
        <f t="shared" ref="G256:G264" si="13">E256*F256</f>
        <v>1440</v>
      </c>
      <c r="H256" s="7">
        <v>0</v>
      </c>
      <c r="I256" s="7">
        <f t="shared" si="11"/>
        <v>0</v>
      </c>
      <c r="J256" s="9"/>
    </row>
    <row r="257" spans="2:11" x14ac:dyDescent="0.25">
      <c r="B257" s="31" t="s">
        <v>204</v>
      </c>
      <c r="C257" s="31" t="s">
        <v>1</v>
      </c>
      <c r="D257" s="18" t="s">
        <v>296</v>
      </c>
      <c r="E257" s="19">
        <v>24</v>
      </c>
      <c r="F257" s="17">
        <v>140</v>
      </c>
      <c r="G257" s="19">
        <f t="shared" si="13"/>
        <v>3360</v>
      </c>
      <c r="H257" s="7">
        <v>0</v>
      </c>
      <c r="I257" s="7">
        <f t="shared" si="11"/>
        <v>0</v>
      </c>
      <c r="J257" s="9"/>
    </row>
    <row r="258" spans="2:11" x14ac:dyDescent="0.25">
      <c r="B258" s="31" t="s">
        <v>205</v>
      </c>
      <c r="C258" s="31" t="s">
        <v>1</v>
      </c>
      <c r="D258" s="18" t="s">
        <v>297</v>
      </c>
      <c r="E258" s="19">
        <v>20</v>
      </c>
      <c r="F258" s="17">
        <v>150</v>
      </c>
      <c r="G258" s="19">
        <f t="shared" si="13"/>
        <v>3000</v>
      </c>
      <c r="H258" s="7">
        <v>0</v>
      </c>
      <c r="I258" s="7">
        <f t="shared" si="11"/>
        <v>0</v>
      </c>
      <c r="J258" s="9"/>
    </row>
    <row r="259" spans="2:11" x14ac:dyDescent="0.25">
      <c r="B259" s="31" t="s">
        <v>206</v>
      </c>
      <c r="C259" s="31" t="s">
        <v>1</v>
      </c>
      <c r="D259" s="18" t="s">
        <v>298</v>
      </c>
      <c r="E259" s="19">
        <v>43</v>
      </c>
      <c r="F259" s="17">
        <v>150</v>
      </c>
      <c r="G259" s="19">
        <f t="shared" si="13"/>
        <v>6450</v>
      </c>
      <c r="H259" s="7">
        <v>0</v>
      </c>
      <c r="I259" s="7">
        <f t="shared" si="11"/>
        <v>0</v>
      </c>
      <c r="J259" s="9"/>
    </row>
    <row r="260" spans="2:11" x14ac:dyDescent="0.25">
      <c r="B260" s="31" t="s">
        <v>207</v>
      </c>
      <c r="C260" s="31" t="s">
        <v>1</v>
      </c>
      <c r="D260" s="18" t="s">
        <v>248</v>
      </c>
      <c r="E260" s="19">
        <v>24</v>
      </c>
      <c r="F260" s="17">
        <v>150</v>
      </c>
      <c r="G260" s="19">
        <f t="shared" si="13"/>
        <v>3600</v>
      </c>
      <c r="H260" s="7">
        <v>0</v>
      </c>
      <c r="I260" s="7">
        <f t="shared" si="11"/>
        <v>0</v>
      </c>
      <c r="J260" s="9"/>
    </row>
    <row r="261" spans="2:11" x14ac:dyDescent="0.25">
      <c r="B261" s="31" t="s">
        <v>208</v>
      </c>
      <c r="C261" s="31" t="s">
        <v>1</v>
      </c>
      <c r="D261" s="18" t="s">
        <v>247</v>
      </c>
      <c r="E261" s="19">
        <v>24</v>
      </c>
      <c r="F261" s="17">
        <v>150</v>
      </c>
      <c r="G261" s="19">
        <f t="shared" si="13"/>
        <v>3600</v>
      </c>
      <c r="H261" s="7">
        <v>0</v>
      </c>
      <c r="I261" s="7">
        <f t="shared" si="11"/>
        <v>0</v>
      </c>
      <c r="J261" s="9"/>
    </row>
    <row r="262" spans="2:11" x14ac:dyDescent="0.25">
      <c r="B262" s="31" t="s">
        <v>209</v>
      </c>
      <c r="C262" s="31" t="s">
        <v>1</v>
      </c>
      <c r="D262" s="18" t="s">
        <v>246</v>
      </c>
      <c r="E262" s="19">
        <v>24</v>
      </c>
      <c r="F262" s="17">
        <v>150</v>
      </c>
      <c r="G262" s="19">
        <f t="shared" si="13"/>
        <v>3600</v>
      </c>
      <c r="H262" s="7">
        <v>0</v>
      </c>
      <c r="I262" s="7">
        <f t="shared" si="11"/>
        <v>0</v>
      </c>
      <c r="J262" s="9"/>
    </row>
    <row r="263" spans="2:11" x14ac:dyDescent="0.25">
      <c r="B263" s="31" t="s">
        <v>210</v>
      </c>
      <c r="C263" s="31" t="s">
        <v>1</v>
      </c>
      <c r="D263" s="18" t="s">
        <v>299</v>
      </c>
      <c r="E263" s="19">
        <v>11.9</v>
      </c>
      <c r="F263" s="17">
        <v>1</v>
      </c>
      <c r="G263" s="19">
        <f t="shared" si="13"/>
        <v>11.9</v>
      </c>
      <c r="H263" s="7">
        <v>0</v>
      </c>
      <c r="I263" s="7">
        <f t="shared" si="11"/>
        <v>0</v>
      </c>
      <c r="J263" s="9"/>
    </row>
    <row r="264" spans="2:11" ht="15.75" thickBot="1" x14ac:dyDescent="0.3">
      <c r="B264" s="31" t="s">
        <v>261</v>
      </c>
      <c r="C264" s="31" t="s">
        <v>1</v>
      </c>
      <c r="D264" s="18" t="s">
        <v>55</v>
      </c>
      <c r="E264" s="19">
        <v>70</v>
      </c>
      <c r="F264" s="17">
        <v>40</v>
      </c>
      <c r="G264" s="19">
        <f t="shared" si="13"/>
        <v>2800</v>
      </c>
      <c r="H264" s="7">
        <v>0</v>
      </c>
      <c r="I264" s="7">
        <f t="shared" si="11"/>
        <v>0</v>
      </c>
      <c r="J264" s="9"/>
    </row>
    <row r="265" spans="2:11" ht="36.6" customHeight="1" thickBot="1" x14ac:dyDescent="0.3">
      <c r="F265" s="36" t="s">
        <v>468</v>
      </c>
      <c r="G265" s="35">
        <f>SUM(G189:G264)</f>
        <v>429529.9</v>
      </c>
    </row>
    <row r="266" spans="2:11" x14ac:dyDescent="0.25">
      <c r="G266" s="32">
        <f>G178+G265</f>
        <v>1850000</v>
      </c>
    </row>
    <row r="267" spans="2:11" x14ac:dyDescent="0.25">
      <c r="G267" s="9"/>
    </row>
    <row r="268" spans="2:11" ht="25.5" customHeight="1" x14ac:dyDescent="0.25">
      <c r="E268" s="56" t="s">
        <v>465</v>
      </c>
      <c r="F268" s="57"/>
      <c r="G268" s="57"/>
      <c r="H268" s="58"/>
      <c r="I268" s="10">
        <f>SUM(I189:I264)</f>
        <v>0</v>
      </c>
      <c r="K268" s="9"/>
    </row>
    <row r="269" spans="2:11" ht="19.5" customHeight="1" x14ac:dyDescent="0.25"/>
    <row r="270" spans="2:11" ht="22.5" customHeight="1" x14ac:dyDescent="0.25">
      <c r="D270" s="40" t="s">
        <v>469</v>
      </c>
      <c r="E270" s="56" t="s">
        <v>466</v>
      </c>
      <c r="F270" s="57"/>
      <c r="G270" s="57"/>
      <c r="H270" s="58"/>
      <c r="I270" s="10">
        <f>+I268*1.21</f>
        <v>0</v>
      </c>
    </row>
    <row r="272" spans="2:11" ht="15" customHeight="1" x14ac:dyDescent="0.25">
      <c r="E272" s="56" t="s">
        <v>486</v>
      </c>
      <c r="F272" s="57"/>
      <c r="G272" s="57"/>
      <c r="H272" s="58"/>
      <c r="I272" s="10">
        <f>+I181+I268</f>
        <v>0</v>
      </c>
      <c r="J272" s="9"/>
    </row>
    <row r="274" spans="5:9" ht="15" customHeight="1" x14ac:dyDescent="0.25">
      <c r="E274" s="60" t="s">
        <v>487</v>
      </c>
      <c r="F274" s="61"/>
      <c r="G274" s="61"/>
      <c r="H274" s="62"/>
      <c r="I274" s="10">
        <f>+I272*1.21</f>
        <v>0</v>
      </c>
    </row>
    <row r="276" spans="5:9" x14ac:dyDescent="0.25">
      <c r="E276" s="56" t="s">
        <v>488</v>
      </c>
      <c r="F276" s="57"/>
      <c r="G276" s="57"/>
      <c r="H276" s="58"/>
      <c r="I276" s="11">
        <f>G266</f>
        <v>1850000</v>
      </c>
    </row>
  </sheetData>
  <mergeCells count="17">
    <mergeCell ref="B182:D182"/>
    <mergeCell ref="B151:D151"/>
    <mergeCell ref="E181:H181"/>
    <mergeCell ref="E276:H276"/>
    <mergeCell ref="E183:H183"/>
    <mergeCell ref="B185:D185"/>
    <mergeCell ref="E268:H268"/>
    <mergeCell ref="E270:H270"/>
    <mergeCell ref="E272:H272"/>
    <mergeCell ref="E274:H274"/>
    <mergeCell ref="H10:I10"/>
    <mergeCell ref="B6:D6"/>
    <mergeCell ref="B8:I8"/>
    <mergeCell ref="A1:G1"/>
    <mergeCell ref="B4:G4"/>
    <mergeCell ref="B10:C10"/>
    <mergeCell ref="E6:I6"/>
  </mergeCells>
  <pageMargins left="0.98425196850393704" right="0.98425196850393704" top="0.98425196850393704" bottom="0.98425196850393704" header="0.51181102362204722" footer="0.51181102362204722"/>
  <pageSetup paperSize="9" scale="37" fitToHeight="0" orientation="portrait" r:id="rId1"/>
  <headerFooter>
    <oddFooter xml:space="preserve">&amp;L1 DEBEN COMPLETARSE LOS PRECIOS DE TODAS LA UNIDADES
2 MEDICION ORIENTATIVA UTILIZADA EXCLUSIVAMENTE PARA VALORACION ECONÓMICA
</oddFooter>
  </headerFooter>
  <rowBreaks count="2" manualBreakCount="2">
    <brk id="96" min="1" max="8" man="1"/>
    <brk id="183"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O.E 20180517-00353 </vt:lpstr>
      <vt:lpstr>'O.E 20180517-00353 '!Área_de_impresión</vt:lpstr>
      <vt:lpstr>'O.E 20180517-00353 '!Títulos_a_imprimir</vt:lpstr>
    </vt:vector>
  </TitlesOfParts>
  <Company>Ineco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Hernández Sánchez, Silvia</dc:creator>
  <cp:lastModifiedBy>Álvarez Blázquez, Pablo</cp:lastModifiedBy>
  <cp:lastPrinted>2018-05-18T09:43:23Z</cp:lastPrinted>
  <dcterms:created xsi:type="dcterms:W3CDTF">2014-10-16T10:07:54Z</dcterms:created>
  <dcterms:modified xsi:type="dcterms:W3CDTF">2018-05-23T11:16:42Z</dcterms:modified>
</cp:coreProperties>
</file>