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7017CF31-8109-4773-BD98-D80869B50E9D}" xr6:coauthVersionLast="45" xr6:coauthVersionMax="45" xr10:uidLastSave="{00000000-0000-0000-0000-000000000000}"/>
  <bookViews>
    <workbookView xWindow="-110" yWindow="-110" windowWidth="19420" windowHeight="10420" xr2:uid="{A3FD861C-39DB-499D-8ECD-4089C6A2245A}"/>
  </bookViews>
  <sheets>
    <sheet name="OE 20210211-00084" sheetId="2" r:id="rId1"/>
  </sheets>
  <definedNames>
    <definedName name="___thinkcell0yiY.KZh9UGHKXu_ALs4.g" hidden="1">#REF!</definedName>
    <definedName name="___thinkcellGXdeNDllXEqzynVyu6jM9A" hidden="1">#REF!</definedName>
    <definedName name="___thinkcellqBKYna5NmUerUR9llwfFRw" hidden="1">#REF!</definedName>
    <definedName name="_1.23_APLICACIÓN_DE_UN_SISTEMA_DE_GESTION_DE_TPU__Puebla">#REF!</definedName>
    <definedName name="_1_SISTEMAS_DE_GESTION__2_ciudades">#REF!</definedName>
    <definedName name="_1_SISTEMAS_DE_GESTION__8_ciudades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ill1" hidden="1">#REF!</definedName>
    <definedName name="_MatMult_A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_impresión_IM">#REF!</definedName>
    <definedName name="AAA">#REF!,#REF!,#REF!,#REF!,#REF!,#REF!,#REF!,#REF!,#REF!,#REF!,#REF!,#REF!,#REF!,#REF!,#REF!,#REF!,#REF!</definedName>
    <definedName name="AAAAAA">#REF!</definedName>
    <definedName name="AccessDatabase" hidden="1">"C:\Documents and Settings\JPMELLO\Meus documentos\ARQUIVOS 2004\MONITORAMENTO OAC\Monitoramento de OAC.mdb"</definedName>
    <definedName name="_xlnm.Print_Area">#REF!</definedName>
    <definedName name="ASD">#REF!</definedName>
    <definedName name="Cargo">#REF!</definedName>
    <definedName name="Categoria">#REF!</definedName>
    <definedName name="city">#REF!</definedName>
    <definedName name="CIUDAD">#REF!</definedName>
    <definedName name="ClaveFasar">#REF!</definedName>
    <definedName name="descripcion">#REF!</definedName>
    <definedName name="destination">#REF!</definedName>
    <definedName name="DESTINO">#REF!</definedName>
    <definedName name="destinos">#REF!</definedName>
    <definedName name="DiasCategorias">#REF!</definedName>
    <definedName name="DruckAlleSeiten">#REF!</definedName>
    <definedName name="DruckbSeite3">#REF!</definedName>
    <definedName name="EinlesenDir">#REF!</definedName>
    <definedName name="EPMWorkbookOptions_1" hidden="1">"SAEAAB|LCAAAAAAABADtvQdgHEmWJSYvbcp7f0r1StfgdKEIgGATJNiQQBDswYjN5pLsHWlHIymrKoHKZVZlXWYWQMztnbz33nvvvffee||997o7nU4n99//P1xmZAFs9s5K2smeIYCqyB8/fnwfPyIe/x7vFmV6mddNUS0/|2h3vPNRmi|n1axYXnz20bo939799KPf4|g3Th5/t6rfTqrq7Zerlpo2Kb23bB69a4rPPpq37erR3btXV1fjq3v"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"jqr64u7ezs3v39/7i|evpPF9k28WyabPlNP/IvjW7|a2PqNc0ffwqP6/zZv7l8stVvjw6z8omf3w3/JDbnZR5Vj/N2uzL5evsMjctux9zWzOWl3XV5tM2n5nW/S/C9lez9C6IYRsqNY7|H0p|MExIAQAA"</definedName>
    <definedName name="Equipo">#REF!</definedName>
    <definedName name="Excel_BuiltIn__FilterDatabase_3">#REF!</definedName>
    <definedName name="Fecha">#REF!</definedName>
    <definedName name="Fecha2">#REF!</definedName>
    <definedName name="FechaInicio">#REF!</definedName>
    <definedName name="FFinanciamiento">#REF!</definedName>
    <definedName name="fge">#REF!</definedName>
    <definedName name="FORMULA_2">#REF!</definedName>
    <definedName name="FSalarioReal">#REF!</definedName>
    <definedName name="INECO">"Imagen 1"</definedName>
    <definedName name="Lugar">#REF!</definedName>
    <definedName name="Materiales">#REF!</definedName>
    <definedName name="mmm">#REF!</definedName>
    <definedName name="mo" hidden="1">#REF!</definedName>
    <definedName name="Objeto">#REF!</definedName>
    <definedName name="Objeto1">#REF!</definedName>
    <definedName name="Objeto2">#REF!</definedName>
    <definedName name="P">#REF!</definedName>
    <definedName name="Pag.1_IA">#REF!</definedName>
    <definedName name="Pag.10_IA">#REF!</definedName>
    <definedName name="Pag.2_IA">#REF!</definedName>
    <definedName name="Pag.3_IA">#REF!</definedName>
    <definedName name="Pag.4_IA">#REF!</definedName>
    <definedName name="Pag.5_IA">#REF!</definedName>
    <definedName name="Pag.6_IA">#REF!</definedName>
    <definedName name="Pag.7_IA">#REF!</definedName>
    <definedName name="Pal_Workbook_GUID" hidden="1">"YXESEZHP5ISBE76WTMZRIEF8"</definedName>
    <definedName name="PPP">#REF!</definedName>
    <definedName name="Prueba">#REF!</definedName>
    <definedName name="RelacionNueva">#REF!</definedName>
    <definedName name="Representante">#REF!</definedName>
    <definedName name="Resoucingplusnames2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larioBase">#REF!</definedName>
    <definedName name="SalarioNominal">#REF!</definedName>
    <definedName name="sex">#REF!</definedName>
    <definedName name="TausendS1">#REF!</definedName>
    <definedName name="TausendS2">#REF!</definedName>
    <definedName name="TausendS3">#REF!</definedName>
    <definedName name="Test" hidden="1">#REF!</definedName>
    <definedName name="_xlnm.Print_Titles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"Libro de trabajo activo"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tt">#REF!</definedName>
    <definedName name="w">#REF!</definedName>
    <definedName name="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0" i="2" l="1"/>
  <c r="I89" i="2"/>
  <c r="G18" i="2" l="1"/>
  <c r="I53" i="2" l="1"/>
  <c r="I87" i="2" s="1"/>
  <c r="I69" i="2"/>
  <c r="I75" i="2"/>
  <c r="I74" i="2"/>
  <c r="I68" i="2"/>
  <c r="I67" i="2"/>
  <c r="I66" i="2"/>
  <c r="I60" i="2"/>
  <c r="I59" i="2"/>
  <c r="I61" i="2" s="1"/>
  <c r="I88" i="2" s="1"/>
  <c r="I58" i="2"/>
  <c r="I52" i="2"/>
  <c r="I46" i="2"/>
  <c r="I47" i="2" s="1"/>
  <c r="I86" i="2" s="1"/>
  <c r="I40" i="2"/>
  <c r="I39" i="2"/>
  <c r="I41" i="2" s="1"/>
  <c r="I85" i="2" s="1"/>
  <c r="I33" i="2"/>
  <c r="I32" i="2"/>
  <c r="I34" i="2" s="1"/>
  <c r="I84" i="2" s="1"/>
  <c r="I26" i="2"/>
  <c r="I25" i="2"/>
  <c r="I27" i="2" s="1"/>
  <c r="I83" i="2" s="1"/>
  <c r="I19" i="2"/>
  <c r="I18" i="2"/>
  <c r="G74" i="2"/>
  <c r="G68" i="2"/>
  <c r="G67" i="2"/>
  <c r="G66" i="2"/>
  <c r="G60" i="2"/>
  <c r="G59" i="2"/>
  <c r="G58" i="2"/>
  <c r="G52" i="2"/>
  <c r="G46" i="2"/>
  <c r="G40" i="2"/>
  <c r="G39" i="2"/>
  <c r="G33" i="2"/>
  <c r="G32" i="2"/>
  <c r="G26" i="2"/>
  <c r="G25" i="2"/>
  <c r="G19" i="2"/>
  <c r="I98" i="2" l="1"/>
  <c r="I20" i="2"/>
  <c r="I82" i="2" s="1"/>
  <c r="I92" i="2" s="1"/>
  <c r="I95" i="2" s="1"/>
</calcChain>
</file>

<file path=xl/sharedStrings.xml><?xml version="1.0" encoding="utf-8"?>
<sst xmlns="http://schemas.openxmlformats.org/spreadsheetml/2006/main" count="164" uniqueCount="66">
  <si>
    <t>PROVEEDOR</t>
  </si>
  <si>
    <t>COTIZACIÓN DE PRECIO</t>
  </si>
  <si>
    <t>Lote 1: Dirección de la PMO</t>
  </si>
  <si>
    <t>No</t>
  </si>
  <si>
    <t>Item</t>
  </si>
  <si>
    <t>Nº unidades</t>
  </si>
  <si>
    <t>Nº meses estimados</t>
  </si>
  <si>
    <t>L1</t>
  </si>
  <si>
    <t>Entrega informe Plan de Gestión</t>
  </si>
  <si>
    <t>Entrega informes mensuales de gestión</t>
  </si>
  <si>
    <t>Subtotal Lote 1</t>
  </si>
  <si>
    <t>Lote 2: Revisión Estudio de Factibilidad. Ingeniería de valor. Seguimiento de los contratos y puesta en marcha de la obra civil</t>
  </si>
  <si>
    <t>L2</t>
  </si>
  <si>
    <t>Entrega informes mensuales de seguimiento</t>
  </si>
  <si>
    <t>Entrega informe final</t>
  </si>
  <si>
    <t>Subtotal Lote 2</t>
  </si>
  <si>
    <t>Lote 3: Revisión Estudio de Factibilidad. Ingeniería de valor. Seguimiento de los contratos y puesta en marcha de superestructura y sistemas</t>
  </si>
  <si>
    <t>L3</t>
  </si>
  <si>
    <t>Subtotal Lote 3</t>
  </si>
  <si>
    <t>Lote 4: Revisión Estudio de Factibilidad. Ingeniería de valor. Seguimiento de los contratos y puesta en marcha del material rodante</t>
  </si>
  <si>
    <t>L4</t>
  </si>
  <si>
    <t>Subtotal Lote 4</t>
  </si>
  <si>
    <t>Lote 5: Gestión de las Interferencias y Expropiaciones</t>
  </si>
  <si>
    <t>L5</t>
  </si>
  <si>
    <t>Subtotal Lote 5</t>
  </si>
  <si>
    <t>Lote 6: Seguimiento Ambiental, Social, Patrimonio Cultural y Seguridad y Salud en el Trabajo</t>
  </si>
  <si>
    <t>L6</t>
  </si>
  <si>
    <t>Subtotal Lote 6</t>
  </si>
  <si>
    <t>Lote 7: Gestión de los Contratos</t>
  </si>
  <si>
    <t>L7</t>
  </si>
  <si>
    <t>Entrega informe Plan de Procura</t>
  </si>
  <si>
    <t>Subtotal Lote 7</t>
  </si>
  <si>
    <t>Lote 8: Gestión Operación y Mantenimiento</t>
  </si>
  <si>
    <t>L8</t>
  </si>
  <si>
    <t>Entrega informe Plan de Actividades</t>
  </si>
  <si>
    <t>Subtotal Lote 8</t>
  </si>
  <si>
    <t>Lote 9: Gestión Jurídica</t>
  </si>
  <si>
    <t>L9</t>
  </si>
  <si>
    <t>Subtotal Lote 9</t>
  </si>
  <si>
    <t>MAXIMUN TOTAL COST</t>
  </si>
  <si>
    <t>SUBTOTAL LOTE 1</t>
  </si>
  <si>
    <t>SUBTOTAL LOTE 2</t>
  </si>
  <si>
    <t>SUBTOTAL LOTE 3</t>
  </si>
  <si>
    <t>SUBTOTAL LOTE 4</t>
  </si>
  <si>
    <t>SUBTOTAL LOTE 5</t>
  </si>
  <si>
    <t>SUBTOTAL LOTE 6</t>
  </si>
  <si>
    <t>SUBTOTAL LOTE 7</t>
  </si>
  <si>
    <t>SUBTOTAL LOTE 8</t>
  </si>
  <si>
    <t>SUBTOTAL LOTE 9</t>
  </si>
  <si>
    <t>(IVA no Incluido)</t>
  </si>
  <si>
    <t>(IVA Incluido)</t>
  </si>
  <si>
    <t>(IVA NO INCLUIDO)</t>
  </si>
  <si>
    <t>Importe unitario máximo
(IVA no incluido)
Dólar americano(USD)</t>
  </si>
  <si>
    <t>Importe Total Máximo
(IVA No Incluido),
Dólar americano(USD)</t>
  </si>
  <si>
    <t>Importe unitario ofertado
(IVA no incluido)
Dólar americano(USD)</t>
  </si>
  <si>
    <t>Importe total ofertado
(IVA no incluido)
Dólar americano(USD)</t>
  </si>
  <si>
    <t>PROPUESTA ECONÓMICA EXPEDIENTE 20210211-00084</t>
  </si>
  <si>
    <t>ASISTENCIA TÉCNICA MEDIANTE PMO EN EL PROYECTO DE LA LÍNEA 3 DE METRO LIMA Y CALLAO</t>
  </si>
  <si>
    <t>Fecha, Firma y Sello del Proveedor:</t>
  </si>
  <si>
    <t>PMO LÍNEA 3</t>
  </si>
  <si>
    <t>TOTAL OFERTADO</t>
  </si>
  <si>
    <t>PRESUPUESTO MÁXIMO LICITACIÓN</t>
  </si>
  <si>
    <t>Importe Total Máximo
(IVA No Incluido),
Dólar americano (USD)</t>
  </si>
  <si>
    <t>Importe unitario ofertado
(IVA no incluido)
Dólar americano (USD)</t>
  </si>
  <si>
    <t>Importe total ofertado
(IVA no incluido)
Dólar americano (USD)</t>
  </si>
  <si>
    <t>Importe unitario máximo
(IVA no incluido)
Dólar americano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</si>
</sst>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USD]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/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6" borderId="7" xfId="0" applyNumberFormat="1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164" fontId="4" fillId="8" borderId="7" xfId="0" applyNumberFormat="1" applyFont="1" applyFill="1" applyBorder="1" applyAlignment="1">
      <alignment horizontal="center" vertical="center" wrapText="1"/>
    </xf>
    <xf numFmtId="164" fontId="4" fillId="9" borderId="7" xfId="0" applyNumberFormat="1" applyFont="1" applyFill="1" applyBorder="1" applyAlignment="1">
      <alignment horizontal="center" vertical="center" wrapText="1"/>
    </xf>
    <xf numFmtId="164" fontId="4" fillId="10" borderId="7" xfId="0" applyNumberFormat="1" applyFont="1" applyFill="1" applyBorder="1" applyAlignment="1">
      <alignment horizontal="center" vertical="center" wrapText="1"/>
    </xf>
    <xf numFmtId="164" fontId="4" fillId="11" borderId="7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164" fontId="4" fillId="3" borderId="1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4" borderId="22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6" borderId="22" xfId="0" applyNumberFormat="1" applyFont="1" applyFill="1" applyBorder="1" applyAlignment="1">
      <alignment horizontal="center" vertical="center" wrapText="1"/>
    </xf>
    <xf numFmtId="164" fontId="4" fillId="7" borderId="22" xfId="0" applyNumberFormat="1" applyFont="1" applyFill="1" applyBorder="1" applyAlignment="1">
      <alignment horizontal="center" vertical="center" wrapText="1"/>
    </xf>
    <xf numFmtId="164" fontId="4" fillId="8" borderId="22" xfId="0" applyNumberFormat="1" applyFont="1" applyFill="1" applyBorder="1" applyAlignment="1">
      <alignment horizontal="center" vertical="center" wrapText="1"/>
    </xf>
    <xf numFmtId="164" fontId="4" fillId="12" borderId="22" xfId="0" applyNumberFormat="1" applyFont="1" applyFill="1" applyBorder="1" applyAlignment="1">
      <alignment horizontal="center" vertical="center" wrapText="1"/>
    </xf>
    <xf numFmtId="164" fontId="4" fillId="9" borderId="22" xfId="0" applyNumberFormat="1" applyFont="1" applyFill="1" applyBorder="1" applyAlignment="1">
      <alignment horizontal="center" vertical="center" wrapText="1"/>
    </xf>
    <xf numFmtId="164" fontId="4" fillId="10" borderId="22" xfId="0" applyNumberFormat="1" applyFont="1" applyFill="1" applyBorder="1" applyAlignment="1">
      <alignment horizontal="center" vertical="center" wrapText="1"/>
    </xf>
    <xf numFmtId="164" fontId="4" fillId="11" borderId="24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7" fillId="13" borderId="26" xfId="0" applyNumberFormat="1" applyFont="1" applyFill="1" applyBorder="1" applyAlignment="1">
      <alignment horizontal="center" vertical="center" wrapText="1"/>
    </xf>
    <xf numFmtId="164" fontId="7" fillId="13" borderId="27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14" borderId="0" xfId="0" applyFont="1" applyFill="1"/>
    <xf numFmtId="164" fontId="8" fillId="14" borderId="0" xfId="0" applyNumberFormat="1" applyFont="1" applyFill="1"/>
    <xf numFmtId="0" fontId="4" fillId="14" borderId="0" xfId="0" applyFont="1" applyFill="1" applyAlignment="1">
      <alignment horizontal="left" vertical="center" wrapText="1"/>
    </xf>
    <xf numFmtId="0" fontId="0" fillId="14" borderId="0" xfId="0" applyFill="1"/>
    <xf numFmtId="164" fontId="4" fillId="14" borderId="0" xfId="0" applyNumberFormat="1" applyFont="1" applyFill="1" applyAlignment="1">
      <alignment horizontal="center" vertical="center" wrapText="1"/>
    </xf>
    <xf numFmtId="164" fontId="4" fillId="14" borderId="0" xfId="0" applyNumberFormat="1" applyFont="1" applyFill="1" applyAlignment="1">
      <alignment horizontal="left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center" vertical="center" wrapText="1"/>
    </xf>
    <xf numFmtId="164" fontId="4" fillId="14" borderId="10" xfId="0" applyNumberFormat="1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0" fontId="9" fillId="14" borderId="17" xfId="0" applyFont="1" applyFill="1" applyBorder="1" applyAlignment="1" applyProtection="1">
      <alignment vertical="top"/>
      <protection locked="0"/>
    </xf>
    <xf numFmtId="164" fontId="0" fillId="14" borderId="0" xfId="0" applyNumberFormat="1" applyFill="1" applyAlignment="1">
      <alignment horizontal="center"/>
    </xf>
    <xf numFmtId="164" fontId="1" fillId="14" borderId="18" xfId="0" applyNumberFormat="1" applyFont="1" applyFill="1" applyBorder="1" applyAlignment="1">
      <alignment vertical="center"/>
    </xf>
    <xf numFmtId="0" fontId="9" fillId="14" borderId="0" xfId="0" applyFont="1" applyFill="1" applyAlignment="1" applyProtection="1">
      <alignment vertical="top"/>
      <protection locked="0"/>
    </xf>
    <xf numFmtId="164" fontId="2" fillId="14" borderId="0" xfId="0" applyNumberFormat="1" applyFont="1" applyFill="1"/>
    <xf numFmtId="164" fontId="10" fillId="14" borderId="18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top"/>
      <protection locked="0"/>
    </xf>
    <xf numFmtId="0" fontId="9" fillId="0" borderId="16" xfId="0" applyFont="1" applyBorder="1" applyAlignment="1" applyProtection="1">
      <alignment horizontal="center" vertical="top"/>
      <protection locked="0"/>
    </xf>
    <xf numFmtId="0" fontId="9" fillId="0" borderId="17" xfId="0" applyFont="1" applyBorder="1" applyAlignment="1" applyProtection="1">
      <alignment horizontal="center" vertical="top"/>
      <protection locked="0"/>
    </xf>
    <xf numFmtId="0" fontId="9" fillId="0" borderId="18" xfId="0" applyFont="1" applyBorder="1" applyAlignment="1" applyProtection="1">
      <alignment horizontal="center" vertical="top"/>
      <protection locked="0"/>
    </xf>
    <xf numFmtId="0" fontId="9" fillId="0" borderId="19" xfId="0" applyFont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207818</xdr:colOff>
      <xdr:row>5</xdr:row>
      <xdr:rowOff>138545</xdr:rowOff>
    </xdr:from>
    <xdr:to>
      <xdr:col>2</xdr:col>
      <xdr:colOff>964741</xdr:colOff>
      <xdr:row>6</xdr:row>
      <xdr:rowOff>132439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DAC8E7-3614-4A78-B85E-32CB5D3A2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4454" y="889000"/>
          <a:ext cx="1553560" cy="317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185DC-0394-4159-89B8-11519E203FDE}">
  <dimension ref="A1:J105"/>
  <sheetViews>
    <sheetView tabSelected="1" topLeftCell="A7" zoomScale="55" zoomScaleNormal="55" workbookViewId="0">
      <selection activeCell="F18" sqref="F18:F19"/>
    </sheetView>
  </sheetViews>
  <sheetFormatPr baseColWidth="10" defaultColWidth="0" defaultRowHeight="12" zeroHeight="1" x14ac:dyDescent="0.3"/>
  <cols>
    <col min="1" max="1" width="11.453125" style="36" customWidth="1"/>
    <col min="2" max="2" width="11.453125" style="4" customWidth="1"/>
    <col min="3" max="3" width="77.26953125" style="4" customWidth="1"/>
    <col min="4" max="4" width="11.453125" style="4" customWidth="1"/>
    <col min="5" max="5" width="20.1796875" style="4" customWidth="1"/>
    <col min="6" max="6" width="25.81640625" style="19" customWidth="1"/>
    <col min="7" max="7" width="28.453125" style="19" customWidth="1"/>
    <col min="8" max="8" width="26.7265625" style="19" customWidth="1"/>
    <col min="9" max="9" width="25.54296875" style="19" customWidth="1"/>
    <col min="10" max="10" width="11.453125" style="36" customWidth="1"/>
    <col min="11" max="16384" width="11.453125" style="36" hidden="1"/>
  </cols>
  <sheetData>
    <row r="1" spans="2:9" x14ac:dyDescent="0.3">
      <c r="B1" s="36"/>
      <c r="C1" s="36"/>
      <c r="D1" s="36"/>
      <c r="E1" s="36"/>
      <c r="F1" s="37"/>
      <c r="G1" s="37"/>
      <c r="H1" s="37"/>
      <c r="I1" s="37"/>
    </row>
    <row r="2" spans="2:9" x14ac:dyDescent="0.3">
      <c r="B2" s="36"/>
      <c r="C2" s="36"/>
      <c r="D2" s="36"/>
      <c r="E2" s="36"/>
      <c r="F2" s="37"/>
      <c r="G2" s="37"/>
      <c r="H2" s="37"/>
      <c r="I2" s="37"/>
    </row>
    <row r="3" spans="2:9" x14ac:dyDescent="0.3">
      <c r="B3" s="36"/>
      <c r="C3" s="36"/>
      <c r="D3" s="36"/>
      <c r="E3" s="36"/>
      <c r="F3" s="37"/>
      <c r="G3" s="37"/>
      <c r="H3" s="37"/>
      <c r="I3" s="37"/>
    </row>
    <row r="4" spans="2:9" x14ac:dyDescent="0.3">
      <c r="B4" s="36"/>
      <c r="C4" s="36"/>
      <c r="D4" s="36"/>
      <c r="E4" s="36"/>
      <c r="F4" s="37"/>
      <c r="G4" s="37"/>
      <c r="H4" s="37"/>
      <c r="I4" s="37"/>
    </row>
    <row r="5" spans="2:9" x14ac:dyDescent="0.3">
      <c r="B5" s="36"/>
      <c r="C5" s="36"/>
      <c r="D5" s="36"/>
      <c r="E5" s="36"/>
      <c r="F5" s="37"/>
      <c r="G5" s="37"/>
      <c r="H5" s="37"/>
      <c r="I5" s="37"/>
    </row>
    <row r="6" spans="2:9" s="38" customFormat="1" ht="25" customHeight="1" x14ac:dyDescent="0.35">
      <c r="B6" s="53" t="s">
        <v>56</v>
      </c>
      <c r="C6" s="54"/>
      <c r="D6" s="54"/>
      <c r="E6" s="54"/>
      <c r="F6" s="54"/>
      <c r="G6" s="54"/>
      <c r="H6" s="54"/>
      <c r="I6" s="55"/>
    </row>
    <row r="7" spans="2:9" s="38" customFormat="1" ht="25" customHeight="1" x14ac:dyDescent="0.35">
      <c r="B7" s="56"/>
      <c r="C7" s="57"/>
      <c r="D7" s="57"/>
      <c r="E7" s="57"/>
      <c r="F7" s="57"/>
      <c r="G7" s="57"/>
      <c r="H7" s="57"/>
      <c r="I7" s="58"/>
    </row>
    <row r="8" spans="2:9" s="38" customFormat="1" ht="25" customHeight="1" x14ac:dyDescent="0.35">
      <c r="B8" s="53" t="s">
        <v>57</v>
      </c>
      <c r="C8" s="54"/>
      <c r="D8" s="54"/>
      <c r="E8" s="54"/>
      <c r="F8" s="54"/>
      <c r="G8" s="54"/>
      <c r="H8" s="54"/>
      <c r="I8" s="55"/>
    </row>
    <row r="9" spans="2:9" s="38" customFormat="1" ht="25" customHeight="1" x14ac:dyDescent="0.35">
      <c r="B9" s="56"/>
      <c r="C9" s="57"/>
      <c r="D9" s="57"/>
      <c r="E9" s="57"/>
      <c r="F9" s="57"/>
      <c r="G9" s="57"/>
      <c r="H9" s="57"/>
      <c r="I9" s="58"/>
    </row>
    <row r="10" spans="2:9" s="38" customFormat="1" ht="25" customHeight="1" x14ac:dyDescent="0.35">
      <c r="B10" s="39"/>
      <c r="C10" s="39"/>
      <c r="D10" s="39"/>
      <c r="F10" s="40"/>
      <c r="G10" s="41"/>
      <c r="H10" s="40"/>
      <c r="I10" s="41"/>
    </row>
    <row r="11" spans="2:9" s="38" customFormat="1" ht="25" customHeight="1" x14ac:dyDescent="0.35">
      <c r="B11" s="59" t="s">
        <v>0</v>
      </c>
      <c r="C11" s="59"/>
      <c r="D11" s="60"/>
      <c r="E11" s="60"/>
      <c r="F11" s="60"/>
      <c r="G11" s="60"/>
      <c r="H11" s="60"/>
      <c r="I11" s="60"/>
    </row>
    <row r="12" spans="2:9" s="38" customFormat="1" ht="25" customHeight="1" x14ac:dyDescent="0.35">
      <c r="B12" s="59"/>
      <c r="C12" s="59"/>
      <c r="D12" s="60"/>
      <c r="E12" s="60"/>
      <c r="F12" s="60"/>
      <c r="G12" s="60"/>
      <c r="H12" s="60"/>
      <c r="I12" s="60"/>
    </row>
    <row r="13" spans="2:9" s="38" customFormat="1" ht="25" customHeight="1" x14ac:dyDescent="0.35">
      <c r="B13" s="39"/>
      <c r="C13" s="39"/>
      <c r="D13" s="39"/>
      <c r="F13" s="40"/>
      <c r="G13" s="41"/>
      <c r="H13" s="40"/>
      <c r="I13" s="41"/>
    </row>
    <row r="14" spans="2:9" s="38" customFormat="1" ht="40" customHeight="1" x14ac:dyDescent="0.35">
      <c r="B14" s="61" t="s">
        <v>1</v>
      </c>
      <c r="C14" s="62"/>
      <c r="D14" s="61" t="s">
        <v>2</v>
      </c>
      <c r="E14" s="63"/>
      <c r="F14" s="63"/>
      <c r="G14" s="63"/>
      <c r="H14" s="63"/>
      <c r="I14" s="63"/>
    </row>
    <row r="15" spans="2:9" s="38" customFormat="1" ht="25" customHeight="1" x14ac:dyDescent="0.35">
      <c r="B15" s="70" t="s">
        <v>3</v>
      </c>
      <c r="C15" s="71" t="s">
        <v>4</v>
      </c>
      <c r="D15" s="72" t="s">
        <v>5</v>
      </c>
      <c r="E15" s="73" t="s">
        <v>6</v>
      </c>
      <c r="F15" s="64" t="s">
        <v>52</v>
      </c>
      <c r="G15" s="64" t="s">
        <v>62</v>
      </c>
      <c r="H15" s="64" t="s">
        <v>63</v>
      </c>
      <c r="I15" s="67" t="s">
        <v>64</v>
      </c>
    </row>
    <row r="16" spans="2:9" s="38" customFormat="1" ht="25" customHeight="1" x14ac:dyDescent="0.35">
      <c r="B16" s="70"/>
      <c r="C16" s="71"/>
      <c r="D16" s="72"/>
      <c r="E16" s="74"/>
      <c r="F16" s="65"/>
      <c r="G16" s="65"/>
      <c r="H16" s="65"/>
      <c r="I16" s="68"/>
    </row>
    <row r="17" spans="2:9" s="38" customFormat="1" ht="25" customHeight="1" x14ac:dyDescent="0.35">
      <c r="B17" s="70"/>
      <c r="C17" s="71"/>
      <c r="D17" s="72"/>
      <c r="E17" s="75"/>
      <c r="F17" s="66"/>
      <c r="G17" s="66"/>
      <c r="H17" s="66"/>
      <c r="I17" s="69"/>
    </row>
    <row r="18" spans="2:9" s="38" customFormat="1" ht="40" customHeight="1" x14ac:dyDescent="0.35">
      <c r="B18" s="1" t="s">
        <v>7</v>
      </c>
      <c r="C18" s="2" t="s">
        <v>8</v>
      </c>
      <c r="D18" s="3">
        <v>1</v>
      </c>
      <c r="E18" s="3">
        <v>3</v>
      </c>
      <c r="F18" s="7">
        <v>80994.37</v>
      </c>
      <c r="G18" s="7">
        <f>+ROUND(D18*F18,2)</f>
        <v>80994.37</v>
      </c>
      <c r="H18" s="35"/>
      <c r="I18" s="8">
        <f>ROUND(D18*H18,2)</f>
        <v>0</v>
      </c>
    </row>
    <row r="19" spans="2:9" s="38" customFormat="1" ht="40" customHeight="1" x14ac:dyDescent="0.35">
      <c r="B19" s="1" t="s">
        <v>7</v>
      </c>
      <c r="C19" s="2" t="s">
        <v>9</v>
      </c>
      <c r="D19" s="3">
        <v>86</v>
      </c>
      <c r="E19" s="3">
        <v>86</v>
      </c>
      <c r="F19" s="7">
        <v>42188.07</v>
      </c>
      <c r="G19" s="7">
        <f>+ROUND(D19*F19,2)</f>
        <v>3628174.02</v>
      </c>
      <c r="H19" s="35"/>
      <c r="I19" s="8">
        <f>ROUND(D19*H19,2)</f>
        <v>0</v>
      </c>
    </row>
    <row r="20" spans="2:9" s="38" customFormat="1" ht="26.25" customHeight="1" x14ac:dyDescent="0.35">
      <c r="B20" s="42"/>
      <c r="C20" s="43"/>
      <c r="D20" s="44"/>
      <c r="E20" s="44"/>
      <c r="F20" s="45"/>
      <c r="G20" s="45"/>
      <c r="H20" s="9" t="s">
        <v>10</v>
      </c>
      <c r="I20" s="10">
        <f>+SUM(I18:I19)</f>
        <v>0</v>
      </c>
    </row>
    <row r="21" spans="2:9" s="38" customFormat="1" ht="40" customHeight="1" x14ac:dyDescent="0.35">
      <c r="B21" s="61" t="s">
        <v>1</v>
      </c>
      <c r="C21" s="62"/>
      <c r="D21" s="61" t="s">
        <v>11</v>
      </c>
      <c r="E21" s="63"/>
      <c r="F21" s="63"/>
      <c r="G21" s="63"/>
      <c r="H21" s="63"/>
      <c r="I21" s="63"/>
    </row>
    <row r="22" spans="2:9" s="38" customFormat="1" ht="25" customHeight="1" x14ac:dyDescent="0.35">
      <c r="B22" s="70" t="s">
        <v>3</v>
      </c>
      <c r="C22" s="71" t="s">
        <v>4</v>
      </c>
      <c r="D22" s="72" t="s">
        <v>5</v>
      </c>
      <c r="E22" s="73" t="s">
        <v>6</v>
      </c>
      <c r="F22" s="64" t="s">
        <v>65</v>
      </c>
      <c r="G22" s="64" t="s">
        <v>62</v>
      </c>
      <c r="H22" s="64" t="s">
        <v>54</v>
      </c>
      <c r="I22" s="67" t="s">
        <v>55</v>
      </c>
    </row>
    <row r="23" spans="2:9" s="38" customFormat="1" ht="25" customHeight="1" x14ac:dyDescent="0.35">
      <c r="B23" s="70"/>
      <c r="C23" s="71"/>
      <c r="D23" s="72"/>
      <c r="E23" s="74"/>
      <c r="F23" s="65"/>
      <c r="G23" s="65"/>
      <c r="H23" s="65"/>
      <c r="I23" s="68"/>
    </row>
    <row r="24" spans="2:9" s="38" customFormat="1" ht="25" customHeight="1" x14ac:dyDescent="0.35">
      <c r="B24" s="70"/>
      <c r="C24" s="71"/>
      <c r="D24" s="72"/>
      <c r="E24" s="75"/>
      <c r="F24" s="66"/>
      <c r="G24" s="66"/>
      <c r="H24" s="66"/>
      <c r="I24" s="69"/>
    </row>
    <row r="25" spans="2:9" s="38" customFormat="1" ht="40" customHeight="1" x14ac:dyDescent="0.35">
      <c r="B25" s="1" t="s">
        <v>12</v>
      </c>
      <c r="C25" s="2" t="s">
        <v>13</v>
      </c>
      <c r="D25" s="3">
        <v>75</v>
      </c>
      <c r="E25" s="3">
        <v>75</v>
      </c>
      <c r="F25" s="7">
        <v>86344.57</v>
      </c>
      <c r="G25" s="7">
        <f t="shared" ref="G25:G26" si="0">+ROUND(D25*F25,2)</f>
        <v>6475842.75</v>
      </c>
      <c r="H25" s="35"/>
      <c r="I25" s="8">
        <f>ROUND(D25*H25,2)</f>
        <v>0</v>
      </c>
    </row>
    <row r="26" spans="2:9" s="38" customFormat="1" ht="40" customHeight="1" x14ac:dyDescent="0.35">
      <c r="B26" s="1" t="s">
        <v>12</v>
      </c>
      <c r="C26" s="2" t="s">
        <v>14</v>
      </c>
      <c r="D26" s="3">
        <v>1</v>
      </c>
      <c r="E26" s="3">
        <v>1</v>
      </c>
      <c r="F26" s="7">
        <v>128124.98</v>
      </c>
      <c r="G26" s="7">
        <f t="shared" si="0"/>
        <v>128124.98</v>
      </c>
      <c r="H26" s="35"/>
      <c r="I26" s="8">
        <f>ROUND(D26*H26,2)</f>
        <v>0</v>
      </c>
    </row>
    <row r="27" spans="2:9" s="38" customFormat="1" ht="25" customHeight="1" x14ac:dyDescent="0.35">
      <c r="B27" s="46"/>
      <c r="D27" s="46"/>
      <c r="E27" s="46"/>
      <c r="F27" s="40"/>
      <c r="G27" s="40"/>
      <c r="H27" s="11" t="s">
        <v>15</v>
      </c>
      <c r="I27" s="10">
        <f>+SUM(I25:I26)</f>
        <v>0</v>
      </c>
    </row>
    <row r="28" spans="2:9" s="38" customFormat="1" ht="40" customHeight="1" x14ac:dyDescent="0.35">
      <c r="B28" s="61" t="s">
        <v>1</v>
      </c>
      <c r="C28" s="62"/>
      <c r="D28" s="61" t="s">
        <v>16</v>
      </c>
      <c r="E28" s="63"/>
      <c r="F28" s="63"/>
      <c r="G28" s="63"/>
      <c r="H28" s="63"/>
      <c r="I28" s="63"/>
    </row>
    <row r="29" spans="2:9" s="38" customFormat="1" ht="25" customHeight="1" x14ac:dyDescent="0.35">
      <c r="B29" s="70" t="s">
        <v>3</v>
      </c>
      <c r="C29" s="71" t="s">
        <v>4</v>
      </c>
      <c r="D29" s="72" t="s">
        <v>5</v>
      </c>
      <c r="E29" s="73" t="s">
        <v>6</v>
      </c>
      <c r="F29" s="64" t="s">
        <v>52</v>
      </c>
      <c r="G29" s="64" t="s">
        <v>53</v>
      </c>
      <c r="H29" s="64" t="s">
        <v>54</v>
      </c>
      <c r="I29" s="67" t="s">
        <v>55</v>
      </c>
    </row>
    <row r="30" spans="2:9" s="38" customFormat="1" ht="25" customHeight="1" x14ac:dyDescent="0.35">
      <c r="B30" s="70"/>
      <c r="C30" s="71"/>
      <c r="D30" s="72"/>
      <c r="E30" s="74"/>
      <c r="F30" s="65"/>
      <c r="G30" s="65"/>
      <c r="H30" s="65"/>
      <c r="I30" s="68"/>
    </row>
    <row r="31" spans="2:9" s="38" customFormat="1" ht="25" customHeight="1" x14ac:dyDescent="0.35">
      <c r="B31" s="70"/>
      <c r="C31" s="71"/>
      <c r="D31" s="72"/>
      <c r="E31" s="75"/>
      <c r="F31" s="66"/>
      <c r="G31" s="66"/>
      <c r="H31" s="66"/>
      <c r="I31" s="69"/>
    </row>
    <row r="32" spans="2:9" s="38" customFormat="1" ht="40" customHeight="1" x14ac:dyDescent="0.35">
      <c r="B32" s="1" t="s">
        <v>17</v>
      </c>
      <c r="C32" s="2" t="s">
        <v>13</v>
      </c>
      <c r="D32" s="3">
        <v>72</v>
      </c>
      <c r="E32" s="3">
        <v>72</v>
      </c>
      <c r="F32" s="7">
        <v>106340.04</v>
      </c>
      <c r="G32" s="7">
        <f t="shared" ref="G32:G33" si="1">+ROUND(D32*F32,2)</f>
        <v>7656482.8799999999</v>
      </c>
      <c r="H32" s="35"/>
      <c r="I32" s="8">
        <f>ROUND(D32*H32,2)</f>
        <v>0</v>
      </c>
    </row>
    <row r="33" spans="2:9" s="38" customFormat="1" ht="40" customHeight="1" x14ac:dyDescent="0.35">
      <c r="B33" s="1" t="s">
        <v>17</v>
      </c>
      <c r="C33" s="2" t="s">
        <v>14</v>
      </c>
      <c r="D33" s="3">
        <v>1</v>
      </c>
      <c r="E33" s="3">
        <v>1</v>
      </c>
      <c r="F33" s="7">
        <v>114341.61</v>
      </c>
      <c r="G33" s="7">
        <f t="shared" si="1"/>
        <v>114341.61</v>
      </c>
      <c r="H33" s="35"/>
      <c r="I33" s="8">
        <f>ROUND(D33*H33,2)</f>
        <v>0</v>
      </c>
    </row>
    <row r="34" spans="2:9" s="38" customFormat="1" ht="25" customHeight="1" x14ac:dyDescent="0.35">
      <c r="B34" s="46"/>
      <c r="D34" s="46"/>
      <c r="E34" s="46"/>
      <c r="F34" s="40"/>
      <c r="G34" s="40"/>
      <c r="H34" s="12" t="s">
        <v>18</v>
      </c>
      <c r="I34" s="10">
        <f>+SUM(I32:I33)</f>
        <v>0</v>
      </c>
    </row>
    <row r="35" spans="2:9" s="38" customFormat="1" ht="40" customHeight="1" x14ac:dyDescent="0.35">
      <c r="B35" s="61" t="s">
        <v>1</v>
      </c>
      <c r="C35" s="62"/>
      <c r="D35" s="61" t="s">
        <v>19</v>
      </c>
      <c r="E35" s="63"/>
      <c r="F35" s="63"/>
      <c r="G35" s="63"/>
      <c r="H35" s="63"/>
      <c r="I35" s="63"/>
    </row>
    <row r="36" spans="2:9" s="38" customFormat="1" ht="25" customHeight="1" x14ac:dyDescent="0.35">
      <c r="B36" s="70" t="s">
        <v>3</v>
      </c>
      <c r="C36" s="71" t="s">
        <v>4</v>
      </c>
      <c r="D36" s="72" t="s">
        <v>5</v>
      </c>
      <c r="E36" s="73" t="s">
        <v>6</v>
      </c>
      <c r="F36" s="64" t="s">
        <v>52</v>
      </c>
      <c r="G36" s="64" t="s">
        <v>53</v>
      </c>
      <c r="H36" s="64" t="s">
        <v>54</v>
      </c>
      <c r="I36" s="67" t="s">
        <v>55</v>
      </c>
    </row>
    <row r="37" spans="2:9" s="38" customFormat="1" ht="25" customHeight="1" x14ac:dyDescent="0.35">
      <c r="B37" s="70"/>
      <c r="C37" s="71"/>
      <c r="D37" s="72"/>
      <c r="E37" s="74"/>
      <c r="F37" s="65"/>
      <c r="G37" s="65"/>
      <c r="H37" s="65"/>
      <c r="I37" s="68"/>
    </row>
    <row r="38" spans="2:9" s="38" customFormat="1" ht="25" customHeight="1" x14ac:dyDescent="0.35">
      <c r="B38" s="70"/>
      <c r="C38" s="71"/>
      <c r="D38" s="72"/>
      <c r="E38" s="75"/>
      <c r="F38" s="66"/>
      <c r="G38" s="66"/>
      <c r="H38" s="66"/>
      <c r="I38" s="69"/>
    </row>
    <row r="39" spans="2:9" s="38" customFormat="1" ht="40" customHeight="1" x14ac:dyDescent="0.35">
      <c r="B39" s="1" t="s">
        <v>20</v>
      </c>
      <c r="C39" s="2" t="s">
        <v>13</v>
      </c>
      <c r="D39" s="3">
        <v>75</v>
      </c>
      <c r="E39" s="3">
        <v>75</v>
      </c>
      <c r="F39" s="7">
        <v>19685.14</v>
      </c>
      <c r="G39" s="7">
        <f t="shared" ref="G39:G40" si="2">+ROUND(D39*F39,2)</f>
        <v>1476385.5</v>
      </c>
      <c r="H39" s="35"/>
      <c r="I39" s="8">
        <f>ROUND(D39*H39,2)</f>
        <v>0</v>
      </c>
    </row>
    <row r="40" spans="2:9" s="38" customFormat="1" ht="40" customHeight="1" x14ac:dyDescent="0.35">
      <c r="B40" s="1" t="s">
        <v>20</v>
      </c>
      <c r="C40" s="2" t="s">
        <v>14</v>
      </c>
      <c r="D40" s="3">
        <v>1</v>
      </c>
      <c r="E40" s="3">
        <v>1</v>
      </c>
      <c r="F40" s="7">
        <v>9127.1299999999992</v>
      </c>
      <c r="G40" s="7">
        <f t="shared" si="2"/>
        <v>9127.1299999999992</v>
      </c>
      <c r="H40" s="35"/>
      <c r="I40" s="8">
        <f>ROUND(D40*H40,2)</f>
        <v>0</v>
      </c>
    </row>
    <row r="41" spans="2:9" s="38" customFormat="1" ht="25" customHeight="1" x14ac:dyDescent="0.35">
      <c r="B41" s="46"/>
      <c r="D41" s="46"/>
      <c r="E41" s="46"/>
      <c r="F41" s="40"/>
      <c r="G41" s="40"/>
      <c r="H41" s="13" t="s">
        <v>21</v>
      </c>
      <c r="I41" s="10">
        <f>+SUM(I39:I40)</f>
        <v>0</v>
      </c>
    </row>
    <row r="42" spans="2:9" s="38" customFormat="1" ht="40" customHeight="1" x14ac:dyDescent="0.35">
      <c r="B42" s="61" t="s">
        <v>1</v>
      </c>
      <c r="C42" s="62"/>
      <c r="D42" s="61" t="s">
        <v>22</v>
      </c>
      <c r="E42" s="63"/>
      <c r="F42" s="63"/>
      <c r="G42" s="63"/>
      <c r="H42" s="63"/>
      <c r="I42" s="63"/>
    </row>
    <row r="43" spans="2:9" s="38" customFormat="1" ht="25" customHeight="1" x14ac:dyDescent="0.35">
      <c r="B43" s="70" t="s">
        <v>3</v>
      </c>
      <c r="C43" s="71" t="s">
        <v>4</v>
      </c>
      <c r="D43" s="72" t="s">
        <v>5</v>
      </c>
      <c r="E43" s="73" t="s">
        <v>6</v>
      </c>
      <c r="F43" s="64" t="s">
        <v>52</v>
      </c>
      <c r="G43" s="64" t="s">
        <v>53</v>
      </c>
      <c r="H43" s="64" t="s">
        <v>54</v>
      </c>
      <c r="I43" s="67" t="s">
        <v>55</v>
      </c>
    </row>
    <row r="44" spans="2:9" s="38" customFormat="1" ht="25" customHeight="1" x14ac:dyDescent="0.35">
      <c r="B44" s="70"/>
      <c r="C44" s="71"/>
      <c r="D44" s="72"/>
      <c r="E44" s="74"/>
      <c r="F44" s="65"/>
      <c r="G44" s="65"/>
      <c r="H44" s="65"/>
      <c r="I44" s="68"/>
    </row>
    <row r="45" spans="2:9" s="38" customFormat="1" ht="25" customHeight="1" x14ac:dyDescent="0.35">
      <c r="B45" s="70"/>
      <c r="C45" s="71"/>
      <c r="D45" s="72"/>
      <c r="E45" s="75"/>
      <c r="F45" s="66"/>
      <c r="G45" s="66"/>
      <c r="H45" s="66"/>
      <c r="I45" s="69"/>
    </row>
    <row r="46" spans="2:9" s="38" customFormat="1" ht="40" customHeight="1" x14ac:dyDescent="0.35">
      <c r="B46" s="1" t="s">
        <v>23</v>
      </c>
      <c r="C46" s="2" t="s">
        <v>13</v>
      </c>
      <c r="D46" s="3">
        <v>70</v>
      </c>
      <c r="E46" s="3">
        <v>70</v>
      </c>
      <c r="F46" s="7">
        <v>28924.959999999999</v>
      </c>
      <c r="G46" s="7">
        <f>+ROUND(D46*F46,2)</f>
        <v>2024747.2</v>
      </c>
      <c r="H46" s="35"/>
      <c r="I46" s="8">
        <f>ROUND(D46*H46,2)</f>
        <v>0</v>
      </c>
    </row>
    <row r="47" spans="2:9" s="38" customFormat="1" ht="25" customHeight="1" x14ac:dyDescent="0.35">
      <c r="B47" s="46"/>
      <c r="D47" s="46"/>
      <c r="E47" s="46"/>
      <c r="F47" s="40"/>
      <c r="G47" s="40"/>
      <c r="H47" s="14" t="s">
        <v>24</v>
      </c>
      <c r="I47" s="10">
        <f>+I46</f>
        <v>0</v>
      </c>
    </row>
    <row r="48" spans="2:9" s="38" customFormat="1" ht="40" customHeight="1" x14ac:dyDescent="0.35">
      <c r="B48" s="61" t="s">
        <v>1</v>
      </c>
      <c r="C48" s="62"/>
      <c r="D48" s="61" t="s">
        <v>25</v>
      </c>
      <c r="E48" s="63"/>
      <c r="F48" s="63"/>
      <c r="G48" s="63"/>
      <c r="H48" s="63"/>
      <c r="I48" s="63"/>
    </row>
    <row r="49" spans="2:9" s="38" customFormat="1" ht="25" customHeight="1" x14ac:dyDescent="0.35">
      <c r="B49" s="70" t="s">
        <v>3</v>
      </c>
      <c r="C49" s="71" t="s">
        <v>4</v>
      </c>
      <c r="D49" s="72" t="s">
        <v>5</v>
      </c>
      <c r="E49" s="73" t="s">
        <v>6</v>
      </c>
      <c r="F49" s="64" t="s">
        <v>52</v>
      </c>
      <c r="G49" s="64" t="s">
        <v>53</v>
      </c>
      <c r="H49" s="64" t="s">
        <v>54</v>
      </c>
      <c r="I49" s="67" t="s">
        <v>55</v>
      </c>
    </row>
    <row r="50" spans="2:9" s="38" customFormat="1" ht="25" customHeight="1" x14ac:dyDescent="0.35">
      <c r="B50" s="70"/>
      <c r="C50" s="71"/>
      <c r="D50" s="72"/>
      <c r="E50" s="74"/>
      <c r="F50" s="65"/>
      <c r="G50" s="65"/>
      <c r="H50" s="65"/>
      <c r="I50" s="68"/>
    </row>
    <row r="51" spans="2:9" s="38" customFormat="1" ht="25" customHeight="1" x14ac:dyDescent="0.35">
      <c r="B51" s="70"/>
      <c r="C51" s="71"/>
      <c r="D51" s="72"/>
      <c r="E51" s="75"/>
      <c r="F51" s="66"/>
      <c r="G51" s="66"/>
      <c r="H51" s="66"/>
      <c r="I51" s="69"/>
    </row>
    <row r="52" spans="2:9" s="38" customFormat="1" ht="40" customHeight="1" x14ac:dyDescent="0.35">
      <c r="B52" s="1" t="s">
        <v>26</v>
      </c>
      <c r="C52" s="2" t="s">
        <v>13</v>
      </c>
      <c r="D52" s="3">
        <v>68</v>
      </c>
      <c r="E52" s="3">
        <v>68</v>
      </c>
      <c r="F52" s="7">
        <v>35085.769999999997</v>
      </c>
      <c r="G52" s="7">
        <f>+ROUND(D52*F52,2)</f>
        <v>2385832.36</v>
      </c>
      <c r="H52" s="35"/>
      <c r="I52" s="8">
        <f>ROUND(D52*H52,2)</f>
        <v>0</v>
      </c>
    </row>
    <row r="53" spans="2:9" s="38" customFormat="1" ht="25" customHeight="1" x14ac:dyDescent="0.35">
      <c r="B53" s="46"/>
      <c r="D53" s="46"/>
      <c r="E53" s="46"/>
      <c r="F53" s="40"/>
      <c r="G53" s="40"/>
      <c r="H53" s="15" t="s">
        <v>27</v>
      </c>
      <c r="I53" s="10">
        <f>+I52</f>
        <v>0</v>
      </c>
    </row>
    <row r="54" spans="2:9" s="38" customFormat="1" ht="40" customHeight="1" x14ac:dyDescent="0.35">
      <c r="B54" s="61" t="s">
        <v>1</v>
      </c>
      <c r="C54" s="62"/>
      <c r="D54" s="61" t="s">
        <v>28</v>
      </c>
      <c r="E54" s="63"/>
      <c r="F54" s="63"/>
      <c r="G54" s="63"/>
      <c r="H54" s="63"/>
      <c r="I54" s="63"/>
    </row>
    <row r="55" spans="2:9" s="38" customFormat="1" ht="25" customHeight="1" x14ac:dyDescent="0.35">
      <c r="B55" s="70" t="s">
        <v>3</v>
      </c>
      <c r="C55" s="71" t="s">
        <v>4</v>
      </c>
      <c r="D55" s="72" t="s">
        <v>5</v>
      </c>
      <c r="E55" s="73" t="s">
        <v>6</v>
      </c>
      <c r="F55" s="64" t="s">
        <v>52</v>
      </c>
      <c r="G55" s="64" t="s">
        <v>53</v>
      </c>
      <c r="H55" s="64" t="s">
        <v>54</v>
      </c>
      <c r="I55" s="67" t="s">
        <v>55</v>
      </c>
    </row>
    <row r="56" spans="2:9" s="38" customFormat="1" ht="25" customHeight="1" x14ac:dyDescent="0.35">
      <c r="B56" s="70"/>
      <c r="C56" s="71"/>
      <c r="D56" s="72"/>
      <c r="E56" s="74"/>
      <c r="F56" s="65"/>
      <c r="G56" s="65"/>
      <c r="H56" s="65"/>
      <c r="I56" s="68"/>
    </row>
    <row r="57" spans="2:9" s="38" customFormat="1" ht="25" customHeight="1" x14ac:dyDescent="0.35">
      <c r="B57" s="70"/>
      <c r="C57" s="71"/>
      <c r="D57" s="72"/>
      <c r="E57" s="75"/>
      <c r="F57" s="66"/>
      <c r="G57" s="66"/>
      <c r="H57" s="66"/>
      <c r="I57" s="69"/>
    </row>
    <row r="58" spans="2:9" s="38" customFormat="1" ht="40" customHeight="1" x14ac:dyDescent="0.35">
      <c r="B58" s="1" t="s">
        <v>29</v>
      </c>
      <c r="C58" s="2" t="s">
        <v>30</v>
      </c>
      <c r="D58" s="3">
        <v>1</v>
      </c>
      <c r="E58" s="3">
        <v>1</v>
      </c>
      <c r="F58" s="7">
        <v>60446.15</v>
      </c>
      <c r="G58" s="7">
        <f t="shared" ref="G58:G60" si="3">+ROUND(D58*F58,2)</f>
        <v>60446.15</v>
      </c>
      <c r="H58" s="35"/>
      <c r="I58" s="8">
        <f>ROUND(D58*H58,2)</f>
        <v>0</v>
      </c>
    </row>
    <row r="59" spans="2:9" s="38" customFormat="1" ht="40" customHeight="1" x14ac:dyDescent="0.35">
      <c r="B59" s="1" t="s">
        <v>29</v>
      </c>
      <c r="C59" s="2" t="s">
        <v>13</v>
      </c>
      <c r="D59" s="3">
        <v>78</v>
      </c>
      <c r="E59" s="3">
        <v>78</v>
      </c>
      <c r="F59" s="7">
        <v>48877.2</v>
      </c>
      <c r="G59" s="7">
        <f t="shared" si="3"/>
        <v>3812421.6</v>
      </c>
      <c r="H59" s="35"/>
      <c r="I59" s="8">
        <f>ROUND(D59*H59,2)</f>
        <v>0</v>
      </c>
    </row>
    <row r="60" spans="2:9" s="38" customFormat="1" ht="40" customHeight="1" x14ac:dyDescent="0.35">
      <c r="B60" s="1" t="s">
        <v>29</v>
      </c>
      <c r="C60" s="2" t="s">
        <v>14</v>
      </c>
      <c r="D60" s="3">
        <v>1</v>
      </c>
      <c r="E60" s="3">
        <v>1</v>
      </c>
      <c r="F60" s="7">
        <v>42708.33</v>
      </c>
      <c r="G60" s="7">
        <f t="shared" si="3"/>
        <v>42708.33</v>
      </c>
      <c r="H60" s="35"/>
      <c r="I60" s="8">
        <f>ROUND(D60*H60,2)</f>
        <v>0</v>
      </c>
    </row>
    <row r="61" spans="2:9" s="38" customFormat="1" ht="25" customHeight="1" x14ac:dyDescent="0.35">
      <c r="B61" s="46"/>
      <c r="D61" s="46"/>
      <c r="E61" s="46"/>
      <c r="F61" s="40"/>
      <c r="G61" s="40"/>
      <c r="H61" s="16" t="s">
        <v>31</v>
      </c>
      <c r="I61" s="10">
        <f>+SUM(I58:I60)</f>
        <v>0</v>
      </c>
    </row>
    <row r="62" spans="2:9" s="38" customFormat="1" ht="40" customHeight="1" x14ac:dyDescent="0.35">
      <c r="B62" s="61" t="s">
        <v>1</v>
      </c>
      <c r="C62" s="62"/>
      <c r="D62" s="61" t="s">
        <v>32</v>
      </c>
      <c r="E62" s="63"/>
      <c r="F62" s="63"/>
      <c r="G62" s="63"/>
      <c r="H62" s="63"/>
      <c r="I62" s="63"/>
    </row>
    <row r="63" spans="2:9" s="38" customFormat="1" ht="25" customHeight="1" x14ac:dyDescent="0.35">
      <c r="B63" s="70" t="s">
        <v>3</v>
      </c>
      <c r="C63" s="71" t="s">
        <v>4</v>
      </c>
      <c r="D63" s="72" t="s">
        <v>5</v>
      </c>
      <c r="E63" s="73" t="s">
        <v>6</v>
      </c>
      <c r="F63" s="64" t="s">
        <v>52</v>
      </c>
      <c r="G63" s="64" t="s">
        <v>53</v>
      </c>
      <c r="H63" s="64" t="s">
        <v>54</v>
      </c>
      <c r="I63" s="67" t="s">
        <v>55</v>
      </c>
    </row>
    <row r="64" spans="2:9" s="38" customFormat="1" ht="25" customHeight="1" x14ac:dyDescent="0.35">
      <c r="B64" s="70"/>
      <c r="C64" s="71"/>
      <c r="D64" s="72"/>
      <c r="E64" s="74"/>
      <c r="F64" s="65"/>
      <c r="G64" s="65"/>
      <c r="H64" s="65"/>
      <c r="I64" s="68"/>
    </row>
    <row r="65" spans="2:9" s="38" customFormat="1" ht="25" customHeight="1" x14ac:dyDescent="0.35">
      <c r="B65" s="70"/>
      <c r="C65" s="71"/>
      <c r="D65" s="72"/>
      <c r="E65" s="75"/>
      <c r="F65" s="66"/>
      <c r="G65" s="66"/>
      <c r="H65" s="66"/>
      <c r="I65" s="69"/>
    </row>
    <row r="66" spans="2:9" s="38" customFormat="1" ht="40" customHeight="1" x14ac:dyDescent="0.35">
      <c r="B66" s="1" t="s">
        <v>33</v>
      </c>
      <c r="C66" s="2" t="s">
        <v>34</v>
      </c>
      <c r="D66" s="3">
        <v>1</v>
      </c>
      <c r="E66" s="3">
        <v>1</v>
      </c>
      <c r="F66" s="7">
        <v>35044.86</v>
      </c>
      <c r="G66" s="7">
        <f t="shared" ref="G66:G68" si="4">+ROUND(D66*F66,2)</f>
        <v>35044.86</v>
      </c>
      <c r="H66" s="35"/>
      <c r="I66" s="8">
        <f>ROUND(D66*H66,2)</f>
        <v>0</v>
      </c>
    </row>
    <row r="67" spans="2:9" s="38" customFormat="1" ht="40" customHeight="1" x14ac:dyDescent="0.35">
      <c r="B67" s="1" t="s">
        <v>33</v>
      </c>
      <c r="C67" s="2" t="s">
        <v>13</v>
      </c>
      <c r="D67" s="3">
        <v>36</v>
      </c>
      <c r="E67" s="3">
        <v>36</v>
      </c>
      <c r="F67" s="7">
        <v>52642.22</v>
      </c>
      <c r="G67" s="7">
        <f t="shared" si="4"/>
        <v>1895119.92</v>
      </c>
      <c r="H67" s="35"/>
      <c r="I67" s="8">
        <f>ROUND(D67*H67,2)</f>
        <v>0</v>
      </c>
    </row>
    <row r="68" spans="2:9" s="38" customFormat="1" ht="40" customHeight="1" x14ac:dyDescent="0.35">
      <c r="B68" s="1" t="s">
        <v>33</v>
      </c>
      <c r="C68" s="2" t="s">
        <v>14</v>
      </c>
      <c r="D68" s="3">
        <v>1</v>
      </c>
      <c r="E68" s="3">
        <v>1</v>
      </c>
      <c r="F68" s="7">
        <v>44171.99</v>
      </c>
      <c r="G68" s="7">
        <f t="shared" si="4"/>
        <v>44171.99</v>
      </c>
      <c r="H68" s="35"/>
      <c r="I68" s="8">
        <f>ROUND(D68*H68,2)</f>
        <v>0</v>
      </c>
    </row>
    <row r="69" spans="2:9" s="38" customFormat="1" ht="25" customHeight="1" x14ac:dyDescent="0.35">
      <c r="B69" s="46"/>
      <c r="D69" s="46"/>
      <c r="E69" s="46"/>
      <c r="F69" s="40"/>
      <c r="G69" s="40"/>
      <c r="H69" s="17" t="s">
        <v>35</v>
      </c>
      <c r="I69" s="10">
        <f>+SUM(I66:I68)</f>
        <v>0</v>
      </c>
    </row>
    <row r="70" spans="2:9" s="38" customFormat="1" ht="40" customHeight="1" x14ac:dyDescent="0.35">
      <c r="B70" s="61" t="s">
        <v>1</v>
      </c>
      <c r="C70" s="62"/>
      <c r="D70" s="61" t="s">
        <v>36</v>
      </c>
      <c r="E70" s="63"/>
      <c r="F70" s="63"/>
      <c r="G70" s="63"/>
      <c r="H70" s="63"/>
      <c r="I70" s="63"/>
    </row>
    <row r="71" spans="2:9" s="38" customFormat="1" ht="25" customHeight="1" x14ac:dyDescent="0.35">
      <c r="B71" s="70" t="s">
        <v>3</v>
      </c>
      <c r="C71" s="71" t="s">
        <v>4</v>
      </c>
      <c r="D71" s="72" t="s">
        <v>5</v>
      </c>
      <c r="E71" s="73" t="s">
        <v>6</v>
      </c>
      <c r="F71" s="64" t="s">
        <v>52</v>
      </c>
      <c r="G71" s="64" t="s">
        <v>53</v>
      </c>
      <c r="H71" s="64" t="s">
        <v>54</v>
      </c>
      <c r="I71" s="67" t="s">
        <v>55</v>
      </c>
    </row>
    <row r="72" spans="2:9" s="38" customFormat="1" ht="25" customHeight="1" x14ac:dyDescent="0.35">
      <c r="B72" s="70"/>
      <c r="C72" s="71"/>
      <c r="D72" s="72"/>
      <c r="E72" s="74"/>
      <c r="F72" s="65"/>
      <c r="G72" s="65"/>
      <c r="H72" s="65"/>
      <c r="I72" s="68"/>
    </row>
    <row r="73" spans="2:9" s="38" customFormat="1" ht="25" customHeight="1" x14ac:dyDescent="0.35">
      <c r="B73" s="70"/>
      <c r="C73" s="71"/>
      <c r="D73" s="72"/>
      <c r="E73" s="75"/>
      <c r="F73" s="66"/>
      <c r="G73" s="66"/>
      <c r="H73" s="66"/>
      <c r="I73" s="69"/>
    </row>
    <row r="74" spans="2:9" s="38" customFormat="1" ht="40" customHeight="1" x14ac:dyDescent="0.35">
      <c r="B74" s="1" t="s">
        <v>37</v>
      </c>
      <c r="C74" s="2" t="s">
        <v>13</v>
      </c>
      <c r="D74" s="3">
        <v>42</v>
      </c>
      <c r="E74" s="3">
        <v>42</v>
      </c>
      <c r="F74" s="7">
        <v>27461.29</v>
      </c>
      <c r="G74" s="7">
        <f>+ROUND(D74*F74,2)</f>
        <v>1153374.18</v>
      </c>
      <c r="H74" s="35"/>
      <c r="I74" s="8">
        <f>ROUND(D74*H74,2)</f>
        <v>0</v>
      </c>
    </row>
    <row r="75" spans="2:9" s="38" customFormat="1" ht="25" customHeight="1" x14ac:dyDescent="0.35">
      <c r="B75" s="46"/>
      <c r="D75" s="46"/>
      <c r="E75" s="46"/>
      <c r="F75" s="40"/>
      <c r="G75" s="40"/>
      <c r="H75" s="18" t="s">
        <v>38</v>
      </c>
      <c r="I75" s="10">
        <f>+I74</f>
        <v>0</v>
      </c>
    </row>
    <row r="76" spans="2:9" x14ac:dyDescent="0.3">
      <c r="B76" s="36"/>
      <c r="C76" s="36"/>
      <c r="D76" s="36"/>
      <c r="E76" s="36"/>
      <c r="F76" s="37"/>
      <c r="G76" s="37"/>
      <c r="H76" s="37"/>
      <c r="I76" s="37"/>
    </row>
    <row r="77" spans="2:9" x14ac:dyDescent="0.3">
      <c r="B77" s="36"/>
      <c r="C77" s="36"/>
      <c r="D77" s="36"/>
      <c r="E77" s="36"/>
      <c r="F77" s="37"/>
      <c r="G77" s="37"/>
      <c r="H77" s="37"/>
      <c r="I77" s="37"/>
    </row>
    <row r="78" spans="2:9" x14ac:dyDescent="0.3">
      <c r="B78" s="36"/>
      <c r="C78" s="36"/>
      <c r="D78" s="36"/>
      <c r="E78" s="36"/>
      <c r="F78" s="37"/>
      <c r="G78" s="37"/>
      <c r="H78" s="37"/>
      <c r="I78" s="37"/>
    </row>
    <row r="79" spans="2:9" ht="12.5" thickBot="1" x14ac:dyDescent="0.35">
      <c r="B79" s="36"/>
      <c r="C79" s="36"/>
      <c r="D79" s="36"/>
      <c r="E79" s="36"/>
      <c r="F79" s="37"/>
      <c r="G79" s="37"/>
      <c r="H79" s="37"/>
      <c r="I79" s="37"/>
    </row>
    <row r="80" spans="2:9" ht="57.65" customHeight="1" x14ac:dyDescent="0.35">
      <c r="B80" s="76" t="s">
        <v>58</v>
      </c>
      <c r="C80" s="77"/>
      <c r="D80" s="47"/>
      <c r="E80" s="38"/>
      <c r="F80" s="48"/>
      <c r="G80" s="49" t="s">
        <v>39</v>
      </c>
      <c r="H80" s="84" t="s">
        <v>56</v>
      </c>
      <c r="I80" s="85"/>
    </row>
    <row r="81" spans="2:9" ht="19" thickBot="1" x14ac:dyDescent="0.4">
      <c r="B81" s="78"/>
      <c r="C81" s="79"/>
      <c r="D81" s="47"/>
      <c r="E81" s="38"/>
      <c r="F81" s="48"/>
      <c r="G81" s="49" t="s">
        <v>39</v>
      </c>
      <c r="H81" s="86" t="s">
        <v>59</v>
      </c>
      <c r="I81" s="87"/>
    </row>
    <row r="82" spans="2:9" ht="18.5" x14ac:dyDescent="0.35">
      <c r="B82" s="78"/>
      <c r="C82" s="79"/>
      <c r="D82" s="47"/>
      <c r="E82" s="38"/>
      <c r="F82" s="48"/>
      <c r="G82" s="49" t="s">
        <v>39</v>
      </c>
      <c r="H82" s="20" t="s">
        <v>40</v>
      </c>
      <c r="I82" s="21">
        <f>I20</f>
        <v>0</v>
      </c>
    </row>
    <row r="83" spans="2:9" ht="18.5" x14ac:dyDescent="0.35">
      <c r="B83" s="78"/>
      <c r="C83" s="79"/>
      <c r="D83" s="47"/>
      <c r="E83" s="38"/>
      <c r="F83" s="48"/>
      <c r="G83" s="49" t="s">
        <v>39</v>
      </c>
      <c r="H83" s="22" t="s">
        <v>41</v>
      </c>
      <c r="I83" s="23">
        <f>I27</f>
        <v>0</v>
      </c>
    </row>
    <row r="84" spans="2:9" ht="19" thickBot="1" x14ac:dyDescent="0.4">
      <c r="B84" s="80"/>
      <c r="C84" s="81"/>
      <c r="D84" s="47"/>
      <c r="E84" s="38"/>
      <c r="F84" s="48"/>
      <c r="G84" s="49" t="s">
        <v>39</v>
      </c>
      <c r="H84" s="24" t="s">
        <v>42</v>
      </c>
      <c r="I84" s="23">
        <f>I34</f>
        <v>0</v>
      </c>
    </row>
    <row r="85" spans="2:9" ht="18.5" x14ac:dyDescent="0.35">
      <c r="B85" s="38"/>
      <c r="C85" s="38"/>
      <c r="D85" s="50"/>
      <c r="E85" s="38"/>
      <c r="F85" s="48"/>
      <c r="G85" s="49" t="s">
        <v>39</v>
      </c>
      <c r="H85" s="25" t="s">
        <v>43</v>
      </c>
      <c r="I85" s="23">
        <f>I41</f>
        <v>0</v>
      </c>
    </row>
    <row r="86" spans="2:9" ht="18.5" x14ac:dyDescent="0.35">
      <c r="B86" s="38"/>
      <c r="C86" s="38"/>
      <c r="D86" s="50"/>
      <c r="E86" s="38"/>
      <c r="F86" s="48"/>
      <c r="G86" s="49" t="s">
        <v>39</v>
      </c>
      <c r="H86" s="26" t="s">
        <v>44</v>
      </c>
      <c r="I86" s="23">
        <f>I47</f>
        <v>0</v>
      </c>
    </row>
    <row r="87" spans="2:9" ht="18.5" x14ac:dyDescent="0.35">
      <c r="B87" s="38"/>
      <c r="C87" s="38"/>
      <c r="D87" s="50"/>
      <c r="E87" s="38"/>
      <c r="F87" s="48"/>
      <c r="G87" s="49" t="s">
        <v>39</v>
      </c>
      <c r="H87" s="27" t="s">
        <v>45</v>
      </c>
      <c r="I87" s="23">
        <f>I53</f>
        <v>0</v>
      </c>
    </row>
    <row r="88" spans="2:9" ht="18.5" x14ac:dyDescent="0.35">
      <c r="B88" s="38"/>
      <c r="C88" s="38"/>
      <c r="D88" s="50"/>
      <c r="E88" s="38"/>
      <c r="F88" s="48"/>
      <c r="G88" s="49" t="s">
        <v>39</v>
      </c>
      <c r="H88" s="28" t="s">
        <v>46</v>
      </c>
      <c r="I88" s="23">
        <f>I61</f>
        <v>0</v>
      </c>
    </row>
    <row r="89" spans="2:9" ht="18.5" x14ac:dyDescent="0.35">
      <c r="B89" s="38"/>
      <c r="C89" s="38"/>
      <c r="D89" s="50"/>
      <c r="E89" s="38"/>
      <c r="F89" s="48"/>
      <c r="G89" s="49"/>
      <c r="H89" s="29" t="s">
        <v>47</v>
      </c>
      <c r="I89" s="23">
        <f>I69</f>
        <v>0</v>
      </c>
    </row>
    <row r="90" spans="2:9" ht="19" thickBot="1" x14ac:dyDescent="0.4">
      <c r="B90" s="38"/>
      <c r="C90" s="38"/>
      <c r="D90" s="50"/>
      <c r="E90" s="38"/>
      <c r="F90" s="48"/>
      <c r="G90" s="49" t="s">
        <v>39</v>
      </c>
      <c r="H90" s="30" t="s">
        <v>48</v>
      </c>
      <c r="I90" s="31">
        <f>I75</f>
        <v>0</v>
      </c>
    </row>
    <row r="91" spans="2:9" ht="15" thickBot="1" x14ac:dyDescent="0.4">
      <c r="B91" s="38"/>
      <c r="C91" s="38"/>
      <c r="D91" s="38"/>
      <c r="E91" s="38"/>
      <c r="F91" s="48"/>
      <c r="G91" s="51"/>
      <c r="H91" s="5"/>
      <c r="I91" s="32"/>
    </row>
    <row r="92" spans="2:9" ht="15.5" x14ac:dyDescent="0.35">
      <c r="B92" s="38"/>
      <c r="C92" s="38"/>
      <c r="D92" s="38"/>
      <c r="E92" s="38"/>
      <c r="F92" s="48"/>
      <c r="G92" s="52">
        <v>0</v>
      </c>
      <c r="H92" s="33" t="s">
        <v>60</v>
      </c>
      <c r="I92" s="82">
        <f>+SUM(I82:I90)</f>
        <v>0</v>
      </c>
    </row>
    <row r="93" spans="2:9" ht="16" thickBot="1" x14ac:dyDescent="0.4">
      <c r="B93" s="38"/>
      <c r="C93" s="38"/>
      <c r="D93" s="38"/>
      <c r="E93" s="38"/>
      <c r="F93" s="48"/>
      <c r="G93" s="52"/>
      <c r="H93" s="34" t="s">
        <v>49</v>
      </c>
      <c r="I93" s="83"/>
    </row>
    <row r="94" spans="2:9" ht="15" thickBot="1" x14ac:dyDescent="0.4">
      <c r="B94" s="38"/>
      <c r="C94" s="38"/>
      <c r="D94" s="38"/>
      <c r="E94" s="38"/>
      <c r="F94" s="48"/>
      <c r="G94" s="51"/>
      <c r="H94" s="5"/>
      <c r="I94" s="6"/>
    </row>
    <row r="95" spans="2:9" ht="15.5" x14ac:dyDescent="0.35">
      <c r="B95" s="38"/>
      <c r="C95" s="38"/>
      <c r="D95" s="38"/>
      <c r="E95" s="38"/>
      <c r="F95" s="48"/>
      <c r="G95" s="52">
        <v>0</v>
      </c>
      <c r="H95" s="33" t="s">
        <v>60</v>
      </c>
      <c r="I95" s="82">
        <f>+ROUND(I92*1.21,2)</f>
        <v>0</v>
      </c>
    </row>
    <row r="96" spans="2:9" ht="16" thickBot="1" x14ac:dyDescent="0.4">
      <c r="B96" s="38"/>
      <c r="C96" s="38"/>
      <c r="D96" s="38"/>
      <c r="E96" s="38"/>
      <c r="F96" s="48"/>
      <c r="G96" s="52"/>
      <c r="H96" s="34" t="s">
        <v>50</v>
      </c>
      <c r="I96" s="83"/>
    </row>
    <row r="97" spans="2:9" ht="15" thickBot="1" x14ac:dyDescent="0.4">
      <c r="B97" s="46"/>
      <c r="C97" s="38"/>
      <c r="D97" s="46"/>
      <c r="E97" s="38"/>
      <c r="F97" s="48"/>
      <c r="G97" s="51"/>
      <c r="H97" s="5"/>
      <c r="I97" s="6"/>
    </row>
    <row r="98" spans="2:9" ht="29" x14ac:dyDescent="0.35">
      <c r="B98" s="46"/>
      <c r="C98" s="38"/>
      <c r="D98" s="46"/>
      <c r="E98" s="38"/>
      <c r="F98" s="48"/>
      <c r="G98" s="52">
        <v>0</v>
      </c>
      <c r="H98" s="33" t="s">
        <v>61</v>
      </c>
      <c r="I98" s="82">
        <f>+SUM(G18:G74)</f>
        <v>31023339.829999994</v>
      </c>
    </row>
    <row r="99" spans="2:9" ht="16" thickBot="1" x14ac:dyDescent="0.4">
      <c r="B99" s="46"/>
      <c r="C99" s="38"/>
      <c r="D99" s="46"/>
      <c r="E99" s="38"/>
      <c r="F99" s="48"/>
      <c r="G99" s="52"/>
      <c r="H99" s="34" t="s">
        <v>51</v>
      </c>
      <c r="I99" s="83"/>
    </row>
    <row r="100" spans="2:9" x14ac:dyDescent="0.3">
      <c r="B100" s="36"/>
      <c r="C100" s="36"/>
      <c r="D100" s="36"/>
      <c r="E100" s="36"/>
      <c r="F100" s="37"/>
      <c r="G100" s="37"/>
      <c r="H100" s="37"/>
      <c r="I100" s="37"/>
    </row>
    <row r="101" spans="2:9" x14ac:dyDescent="0.3">
      <c r="B101" s="36"/>
      <c r="C101" s="36"/>
      <c r="D101" s="36"/>
      <c r="E101" s="36"/>
      <c r="F101" s="37"/>
      <c r="G101" s="37"/>
      <c r="H101" s="37"/>
      <c r="I101" s="37"/>
    </row>
    <row r="102" spans="2:9" x14ac:dyDescent="0.3">
      <c r="B102" s="36"/>
      <c r="C102" s="36"/>
      <c r="D102" s="36"/>
      <c r="E102" s="36"/>
      <c r="F102" s="37"/>
      <c r="G102" s="37"/>
      <c r="H102" s="37"/>
      <c r="I102" s="37"/>
    </row>
    <row r="103" spans="2:9" x14ac:dyDescent="0.3">
      <c r="B103" s="36"/>
      <c r="C103" s="36"/>
      <c r="D103" s="36"/>
      <c r="E103" s="36"/>
      <c r="F103" s="37"/>
      <c r="G103" s="37"/>
      <c r="H103" s="37"/>
      <c r="I103" s="37"/>
    </row>
    <row r="104" spans="2:9" hidden="1" x14ac:dyDescent="0.3">
      <c r="B104" s="36"/>
      <c r="C104" s="36"/>
      <c r="D104" s="36"/>
      <c r="E104" s="36"/>
      <c r="F104" s="37"/>
      <c r="G104" s="37"/>
      <c r="H104" s="37"/>
      <c r="I104" s="37"/>
    </row>
    <row r="105" spans="2:9" hidden="1" x14ac:dyDescent="0.3">
      <c r="B105" s="36"/>
      <c r="C105" s="36"/>
      <c r="D105" s="36"/>
      <c r="E105" s="36"/>
      <c r="F105" s="37"/>
      <c r="G105" s="37"/>
      <c r="H105" s="37"/>
      <c r="I105" s="37"/>
    </row>
  </sheetData>
  <sheetProtection algorithmName="SHA-512" hashValue="/Hu/893/6cGeJzCCnXcjIOdT/ixi3sKscYzZNz8ED0sdW3/xDEbJtbYcyd4Jvs1Uz14HReNz9RIUexmG5erqow==" saltValue="44kX52v3S84IzDEbdwct/A==" spinCount="100000" sheet="1" objects="1" scenarios="1"/>
  <mergeCells count="100">
    <mergeCell ref="B80:C84"/>
    <mergeCell ref="I98:I99"/>
    <mergeCell ref="H71:H73"/>
    <mergeCell ref="I71:I73"/>
    <mergeCell ref="H80:I80"/>
    <mergeCell ref="H81:I81"/>
    <mergeCell ref="I92:I93"/>
    <mergeCell ref="I95:I96"/>
    <mergeCell ref="B70:C70"/>
    <mergeCell ref="D70:I70"/>
    <mergeCell ref="B71:B73"/>
    <mergeCell ref="C71:C73"/>
    <mergeCell ref="D71:D73"/>
    <mergeCell ref="E71:E73"/>
    <mergeCell ref="F71:F73"/>
    <mergeCell ref="G71:G73"/>
    <mergeCell ref="B62:C62"/>
    <mergeCell ref="D62:I62"/>
    <mergeCell ref="B63:B65"/>
    <mergeCell ref="C63:C65"/>
    <mergeCell ref="D63:D65"/>
    <mergeCell ref="E63:E65"/>
    <mergeCell ref="F63:F65"/>
    <mergeCell ref="G63:G65"/>
    <mergeCell ref="H63:H65"/>
    <mergeCell ref="I63:I65"/>
    <mergeCell ref="B54:C54"/>
    <mergeCell ref="D54:I54"/>
    <mergeCell ref="B55:B57"/>
    <mergeCell ref="C55:C57"/>
    <mergeCell ref="D55:D57"/>
    <mergeCell ref="E55:E57"/>
    <mergeCell ref="F55:F57"/>
    <mergeCell ref="G55:G57"/>
    <mergeCell ref="H55:H57"/>
    <mergeCell ref="I55:I57"/>
    <mergeCell ref="B48:C48"/>
    <mergeCell ref="D48:I48"/>
    <mergeCell ref="B49:B51"/>
    <mergeCell ref="C49:C51"/>
    <mergeCell ref="D49:D51"/>
    <mergeCell ref="E49:E51"/>
    <mergeCell ref="F49:F51"/>
    <mergeCell ref="G49:G51"/>
    <mergeCell ref="H49:H51"/>
    <mergeCell ref="I49:I51"/>
    <mergeCell ref="B42:C42"/>
    <mergeCell ref="D42:I42"/>
    <mergeCell ref="B43:B45"/>
    <mergeCell ref="C43:C45"/>
    <mergeCell ref="D43:D45"/>
    <mergeCell ref="E43:E45"/>
    <mergeCell ref="F43:F45"/>
    <mergeCell ref="G43:G45"/>
    <mergeCell ref="H43:H45"/>
    <mergeCell ref="I43:I45"/>
    <mergeCell ref="B35:C35"/>
    <mergeCell ref="D35:I35"/>
    <mergeCell ref="B36:B38"/>
    <mergeCell ref="C36:C38"/>
    <mergeCell ref="D36:D38"/>
    <mergeCell ref="E36:E38"/>
    <mergeCell ref="F36:F38"/>
    <mergeCell ref="G36:G38"/>
    <mergeCell ref="H36:H38"/>
    <mergeCell ref="I36:I38"/>
    <mergeCell ref="H22:H24"/>
    <mergeCell ref="I22:I24"/>
    <mergeCell ref="B28:C28"/>
    <mergeCell ref="D28:I28"/>
    <mergeCell ref="B29:B31"/>
    <mergeCell ref="C29:C31"/>
    <mergeCell ref="D29:D31"/>
    <mergeCell ref="E29:E31"/>
    <mergeCell ref="F29:F31"/>
    <mergeCell ref="G29:G31"/>
    <mergeCell ref="H29:H31"/>
    <mergeCell ref="I29:I31"/>
    <mergeCell ref="H15:H17"/>
    <mergeCell ref="I15:I17"/>
    <mergeCell ref="B21:C21"/>
    <mergeCell ref="D21:I21"/>
    <mergeCell ref="B22:B24"/>
    <mergeCell ref="C22:C24"/>
    <mergeCell ref="D22:D24"/>
    <mergeCell ref="E22:E24"/>
    <mergeCell ref="F22:F24"/>
    <mergeCell ref="G22:G24"/>
    <mergeCell ref="B15:B17"/>
    <mergeCell ref="C15:C17"/>
    <mergeCell ref="D15:D17"/>
    <mergeCell ref="E15:E17"/>
    <mergeCell ref="F15:F17"/>
    <mergeCell ref="G15:G17"/>
    <mergeCell ref="B6:I7"/>
    <mergeCell ref="B8:I9"/>
    <mergeCell ref="B11:C12"/>
    <mergeCell ref="D11:I12"/>
    <mergeCell ref="B14:C14"/>
    <mergeCell ref="D14:I14"/>
  </mergeCells>
  <conditionalFormatting sqref="I18:I19">
    <cfRule type="expression" dxfId="32" priority="33">
      <formula>I18&gt;G18</formula>
    </cfRule>
  </conditionalFormatting>
  <conditionalFormatting sqref="I26">
    <cfRule type="expression" dxfId="31" priority="32">
      <formula>I26&gt;G26</formula>
    </cfRule>
  </conditionalFormatting>
  <conditionalFormatting sqref="I33">
    <cfRule type="expression" dxfId="30" priority="31">
      <formula>I33&gt;G33</formula>
    </cfRule>
  </conditionalFormatting>
  <conditionalFormatting sqref="I40">
    <cfRule type="expression" dxfId="29" priority="30">
      <formula>I40&gt;G40</formula>
    </cfRule>
  </conditionalFormatting>
  <conditionalFormatting sqref="I46">
    <cfRule type="expression" dxfId="28" priority="29">
      <formula>I46&gt;G46</formula>
    </cfRule>
  </conditionalFormatting>
  <conditionalFormatting sqref="I52">
    <cfRule type="expression" dxfId="27" priority="28">
      <formula>I52&gt;G52</formula>
    </cfRule>
  </conditionalFormatting>
  <conditionalFormatting sqref="I60">
    <cfRule type="expression" dxfId="26" priority="27">
      <formula>I60&gt;G60</formula>
    </cfRule>
  </conditionalFormatting>
  <conditionalFormatting sqref="I68">
    <cfRule type="expression" dxfId="25" priority="26">
      <formula>I68&gt;G68</formula>
    </cfRule>
  </conditionalFormatting>
  <conditionalFormatting sqref="I74">
    <cfRule type="expression" dxfId="24" priority="25">
      <formula>I74&gt;G74</formula>
    </cfRule>
  </conditionalFormatting>
  <conditionalFormatting sqref="I25">
    <cfRule type="expression" dxfId="23" priority="24">
      <formula>I25&gt;G25</formula>
    </cfRule>
  </conditionalFormatting>
  <conditionalFormatting sqref="I32">
    <cfRule type="expression" dxfId="22" priority="23">
      <formula>I32&gt;G32</formula>
    </cfRule>
  </conditionalFormatting>
  <conditionalFormatting sqref="I39">
    <cfRule type="expression" dxfId="21" priority="22">
      <formula>I39&gt;G39</formula>
    </cfRule>
  </conditionalFormatting>
  <conditionalFormatting sqref="I59">
    <cfRule type="expression" dxfId="20" priority="21">
      <formula>I59&gt;G59</formula>
    </cfRule>
  </conditionalFormatting>
  <conditionalFormatting sqref="I58">
    <cfRule type="expression" dxfId="19" priority="20">
      <formula>I58&gt;G58</formula>
    </cfRule>
  </conditionalFormatting>
  <conditionalFormatting sqref="I66">
    <cfRule type="expression" dxfId="18" priority="18">
      <formula>I66&gt;G66</formula>
    </cfRule>
  </conditionalFormatting>
  <conditionalFormatting sqref="I67">
    <cfRule type="expression" dxfId="17" priority="19">
      <formula>I67&gt;G67</formula>
    </cfRule>
  </conditionalFormatting>
  <conditionalFormatting sqref="H18">
    <cfRule type="cellIs" dxfId="16" priority="17" operator="greaterThan">
      <formula>$F$18</formula>
    </cfRule>
  </conditionalFormatting>
  <conditionalFormatting sqref="H19">
    <cfRule type="cellIs" dxfId="15" priority="16" operator="greaterThan">
      <formula>$F$19</formula>
    </cfRule>
  </conditionalFormatting>
  <conditionalFormatting sqref="H25">
    <cfRule type="cellIs" dxfId="14" priority="15" operator="greaterThan">
      <formula>$F$25</formula>
    </cfRule>
  </conditionalFormatting>
  <conditionalFormatting sqref="H26">
    <cfRule type="cellIs" dxfId="13" priority="14" operator="greaterThan">
      <formula>$F$26</formula>
    </cfRule>
  </conditionalFormatting>
  <conditionalFormatting sqref="H32">
    <cfRule type="cellIs" dxfId="12" priority="13" operator="greaterThan">
      <formula>$F$32</formula>
    </cfRule>
  </conditionalFormatting>
  <conditionalFormatting sqref="H33">
    <cfRule type="cellIs" dxfId="11" priority="12" operator="greaterThan">
      <formula>$F$33</formula>
    </cfRule>
  </conditionalFormatting>
  <conditionalFormatting sqref="H39">
    <cfRule type="cellIs" dxfId="10" priority="11" operator="greaterThan">
      <formula>$F$39</formula>
    </cfRule>
  </conditionalFormatting>
  <conditionalFormatting sqref="H40">
    <cfRule type="cellIs" dxfId="9" priority="10" operator="greaterThan">
      <formula>$F$40</formula>
    </cfRule>
  </conditionalFormatting>
  <conditionalFormatting sqref="H46">
    <cfRule type="cellIs" dxfId="8" priority="9" operator="greaterThan">
      <formula>$F$46</formula>
    </cfRule>
  </conditionalFormatting>
  <conditionalFormatting sqref="H52">
    <cfRule type="cellIs" dxfId="7" priority="8" operator="greaterThan">
      <formula>$F$52</formula>
    </cfRule>
  </conditionalFormatting>
  <conditionalFormatting sqref="H58">
    <cfRule type="cellIs" dxfId="6" priority="7" operator="greaterThan">
      <formula>$F$58</formula>
    </cfRule>
  </conditionalFormatting>
  <conditionalFormatting sqref="H59">
    <cfRule type="cellIs" dxfId="5" priority="6" operator="greaterThan">
      <formula>$F$59</formula>
    </cfRule>
  </conditionalFormatting>
  <conditionalFormatting sqref="H60">
    <cfRule type="cellIs" dxfId="4" priority="5" operator="greaterThan">
      <formula>$F$60</formula>
    </cfRule>
  </conditionalFormatting>
  <conditionalFormatting sqref="H66">
    <cfRule type="cellIs" dxfId="3" priority="4" operator="greaterThan">
      <formula>$F$66</formula>
    </cfRule>
  </conditionalFormatting>
  <conditionalFormatting sqref="H67">
    <cfRule type="cellIs" dxfId="2" priority="3" operator="greaterThan">
      <formula>$F$67</formula>
    </cfRule>
  </conditionalFormatting>
  <conditionalFormatting sqref="H68">
    <cfRule type="cellIs" dxfId="1" priority="2" operator="greaterThan">
      <formula>$F$68</formula>
    </cfRule>
  </conditionalFormatting>
  <conditionalFormatting sqref="H74">
    <cfRule type="cellIs" dxfId="0" priority="1" operator="greaterThan">
      <formula>$F$74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OE 20210211-00084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2020-12-22T17:34:50Z</dcterms:created>
  <dcterms:modified xsi:type="dcterms:W3CDTF">2021-02-22T10:50:56Z</dcterms:modified>
</cp:coreProperties>
</file>