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ef\Unidad de Compras y Contratación\Expedientes\Mayores\2022\Acuerdos Marco\20211215-00810 AM SERVICIOS SUMINISTRO ENERGÍA Y SISTEMAS AEROPORTUARIOS\2_Pliegos\"/>
    </mc:Choice>
  </mc:AlternateContent>
  <xr:revisionPtr revIDLastSave="0" documentId="13_ncr:1_{4D14FB28-8465-466E-A5BE-EBFBE488DCA7}" xr6:coauthVersionLast="47" xr6:coauthVersionMax="47" xr10:uidLastSave="{00000000-0000-0000-0000-000000000000}"/>
  <bookViews>
    <workbookView xWindow="-110" yWindow="-110" windowWidth="19420" windowHeight="10420" activeTab="1" xr2:uid="{00000000-000D-0000-FFFF-FFFF00000000}"/>
  </bookViews>
  <sheets>
    <sheet name="Instrucciones OE 20211215-00810" sheetId="5" r:id="rId1"/>
    <sheet name="LOTE 1 - 20211215-00810" sheetId="4" r:id="rId2"/>
    <sheet name="LOTE 2 - 20211215-00810" sheetId="6" r:id="rId3"/>
  </sheets>
  <definedNames>
    <definedName name="_xlnm.Print_Area" localSheetId="1">'LOTE 1 - 20211215-00810'!$A$1:$E$11</definedName>
    <definedName name="_xlnm.Print_Area" localSheetId="2">'LOTE 2 - 20211215-00810'!$A$1:$E$11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7" i="6" l="1"/>
  <c r="E20" i="5" s="1"/>
  <c r="G35" i="6"/>
  <c r="G33" i="6"/>
  <c r="G31" i="6"/>
  <c r="D20" i="5" s="1"/>
  <c r="G29" i="6"/>
  <c r="G32" i="4"/>
  <c r="E19" i="5"/>
  <c r="G21" i="6"/>
  <c r="E21" i="6"/>
  <c r="G20" i="6"/>
  <c r="E20" i="6"/>
  <c r="G18" i="6"/>
  <c r="E18" i="6"/>
  <c r="G17" i="6"/>
  <c r="E17" i="6"/>
  <c r="G16" i="6"/>
  <c r="E16" i="6"/>
  <c r="G15" i="6"/>
  <c r="E15" i="6"/>
  <c r="G14" i="6"/>
  <c r="E14" i="6"/>
  <c r="G13" i="6"/>
  <c r="E13" i="6"/>
  <c r="E21" i="5" l="1"/>
  <c r="G13" i="4" l="1"/>
  <c r="G18" i="4" l="1"/>
  <c r="E18" i="4"/>
  <c r="G17" i="4"/>
  <c r="E17" i="4"/>
  <c r="G16" i="4"/>
  <c r="E16" i="4"/>
  <c r="G15" i="4"/>
  <c r="E15" i="4"/>
  <c r="G14" i="4"/>
  <c r="E14" i="4"/>
  <c r="E13" i="4"/>
  <c r="G26" i="4" l="1"/>
  <c r="G28" i="4"/>
  <c r="G34" i="4"/>
  <c r="D19" i="5" l="1"/>
  <c r="D21" i="5" s="1"/>
  <c r="G30" i="4"/>
</calcChain>
</file>

<file path=xl/sharedStrings.xml><?xml version="1.0" encoding="utf-8"?>
<sst xmlns="http://schemas.openxmlformats.org/spreadsheetml/2006/main" count="66" uniqueCount="46">
  <si>
    <t>PROVEEDOR:</t>
  </si>
  <si>
    <t xml:space="preserve">CUADRO DE PRECIOS </t>
  </si>
  <si>
    <t>Fecha, firma y sello del proveedor:</t>
  </si>
  <si>
    <t>Precio total máximo
(IVA no incluido)</t>
  </si>
  <si>
    <t>Precio unitario ofertado
(IVA no incluido)</t>
  </si>
  <si>
    <t>Precio total ofertado
(IVA no incluido)</t>
  </si>
  <si>
    <t>Importe total ofertado
(IVA no INCLUIDO)</t>
  </si>
  <si>
    <t>Importe total ofertado
(IVA incluido)</t>
  </si>
  <si>
    <t>Alcance</t>
  </si>
  <si>
    <t>Presupuesto máximo licitación
(IVA no INCLUIDO)</t>
  </si>
  <si>
    <t>Unidades/Mes</t>
  </si>
  <si>
    <t>Importe máximo
(€/Mes IVA no incluido)</t>
  </si>
  <si>
    <t>Vehículo todoterreno, incluyendo combustible, peajes.</t>
  </si>
  <si>
    <t>Medios materiales para la ejecución de la obra</t>
  </si>
  <si>
    <t>Otros gastos</t>
  </si>
  <si>
    <t>OFERTA ECONÓMICA EXPEDIENTE 20211215-00810</t>
  </si>
  <si>
    <t>Servicio de Apoyo en el Desarrollo de Cálculos (ADC)</t>
  </si>
  <si>
    <t>Servicio de Apoyo en el Desarrollo de Proyectos (ADP)</t>
  </si>
  <si>
    <t>Servicio de Desarrollo de Cálculo (DC)</t>
  </si>
  <si>
    <t>Servicio de Desarrollo de Proyecto (DP)</t>
  </si>
  <si>
    <t>Servicio de Responsable de Proyecto (RP)</t>
  </si>
  <si>
    <t>Importe oferta a efectos comparativos para la adjudicación del Acuerdo Marco</t>
  </si>
  <si>
    <r>
      <rPr>
        <b/>
        <i/>
        <u/>
        <sz val="10"/>
        <color theme="3"/>
        <rFont val="Calibri"/>
        <family val="2"/>
        <scheme val="minor"/>
      </rPr>
      <t>INSTRUCCIONES</t>
    </r>
    <r>
      <rPr>
        <b/>
        <i/>
        <sz val="10"/>
        <color theme="3"/>
        <rFont val="Calibri"/>
        <family val="2"/>
        <scheme val="minor"/>
      </rPr>
      <t>: SE RUEGA RELLENAR ÚNICAMENTE LAS CELDAS EN AMARILLO DE LA COLUMNA "F" CON LOS PRECIOS UNITARIOS OFERTADOS, ADEMÁS DEL NOMBRE DEL PROVEEDOR EN EL CUADRO SUPERIOR Y LA FECHA, FIRMA Y SELLO EN EL CUADRO INFERIOR</t>
    </r>
  </si>
  <si>
    <t>* Se trata de una partida alzada que no puede ser sujeta a baja económica. De conformidad con el apartado 11.3 del cálculo para la consideración de presunción de temeridad de la oferta no tendrá en cuenta las partidas alzadas establecidas en el modelo de oferta económica.</t>
  </si>
  <si>
    <t>Servicios de Dirección de Obra (DO)</t>
  </si>
  <si>
    <t>Servicios de Jefatura de Unidad (JU)</t>
  </si>
  <si>
    <t>Servicio de Jefatura de Área de Especialidad (JAE)</t>
  </si>
  <si>
    <t>Vehículo turismo, incluyendo combustible, peajes.</t>
  </si>
  <si>
    <t>3.1.1 Trabajos de diseño, proyecto y elaboración de documentación técnica</t>
  </si>
  <si>
    <t>Servicio de Auxiliar Técnico (AT)</t>
  </si>
  <si>
    <t>Servicio de Auxiliar a Dirección de obra (ADO)</t>
  </si>
  <si>
    <t>Servicio de Auxiliar a Jefatura de Unidad (AJU)</t>
  </si>
  <si>
    <t>Cada uno de los contratos derivados detallará la duración de cada servicio, siendo las unidades estimadas de la oferta económica meramente orientativas a efectos de cálculo. Cada servicio se facturará de forma mensual en función de la duración y de los precios unitarios ofertados. La duración podrá ser por meses enteros o parciales, debiendo respetarse el precio unitario ofertado proporcional a la duración del mes.</t>
  </si>
  <si>
    <t>3.1.2 Trabajos de control de obra</t>
  </si>
  <si>
    <t>Desplazamientos, alojamientos y dietas *</t>
  </si>
  <si>
    <t>Presupuesto máximo a efectos comparativos para la adjudicación del Acuerdo Marco</t>
  </si>
  <si>
    <t>Servicio de Auxiliar a Jefatura de Área de Especialidad (AJAE)</t>
  </si>
  <si>
    <t>Importe Oferta</t>
  </si>
  <si>
    <t>Presupuesto Máximo Licitación</t>
  </si>
  <si>
    <t>Lote 1</t>
  </si>
  <si>
    <t>Lote 2</t>
  </si>
  <si>
    <t>TOTAL</t>
  </si>
  <si>
    <t>LOTE 1 "DISEÑO, REDACCIÓN DE PROYECTOS Y ELABORACIÓN DE DOCUMENTACIÓN TÉCNICA DE INSTALACIONES DE SUMINISTRO DE ENERGÍA Y SISTEMAS AEROPORTUARIOS"</t>
  </si>
  <si>
    <t>DISEÑO, REDACCIÓN DE PROYECTOS Y ELABORACIÓN DE DOCUMENTACIÓN TÉCNICA DE INSTALACIONES DE SUMINISTRO DE ENERGÍA Y SISTEMAS AEROPORTUARIOS</t>
  </si>
  <si>
    <t>CONTROL Y SUPERVISIÓN DE OBRAS DE INSTALACIONES DE SUMINISTRO DE ENERGÍA Y SISTEMAS AEROPORTUARIOS</t>
  </si>
  <si>
    <t>LOTE 2 "CONTROL Y SUPERVISIÓN DE OBRAS DE INSTALACIONES DE SUMINISTRO DE ENERGÍA Y SISTEMAS AEROPORTUARIOS"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</si>
</sst>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color indexed="8"/>
      <name val="Calibri"/>
      <family val="2"/>
    </font>
    <font>
      <b/>
      <sz val="16"/>
      <color theme="1"/>
      <name val="Calibri"/>
      <family val="2"/>
      <scheme val="minor"/>
    </font>
    <font>
      <b/>
      <sz val="11"/>
      <color theme="1"/>
      <name val="Calibri"/>
      <family val="2"/>
    </font>
    <font>
      <sz val="11"/>
      <color theme="1"/>
      <name val="Calibri"/>
      <family val="2"/>
      <scheme val="minor"/>
    </font>
    <font>
      <b/>
      <i/>
      <sz val="10"/>
      <color theme="3"/>
      <name val="Calibri"/>
      <family val="2"/>
      <scheme val="minor"/>
    </font>
    <font>
      <b/>
      <i/>
      <u/>
      <sz val="10"/>
      <color theme="3"/>
      <name val="Calibri"/>
      <family val="2"/>
      <scheme val="minor"/>
    </font>
    <font>
      <sz val="8"/>
      <name val="Calibri"/>
      <family val="2"/>
      <scheme val="minor"/>
    </font>
    <font>
      <b/>
      <sz val="11"/>
      <color theme="0"/>
      <name val="Calibri"/>
      <family val="2"/>
      <scheme val="minor"/>
    </font>
    <font>
      <i/>
      <sz val="11"/>
      <color theme="1"/>
      <name val="Calibri"/>
      <family val="2"/>
      <scheme val="minor"/>
    </font>
    <font>
      <b/>
      <i/>
      <sz val="10"/>
      <name val="Calibri"/>
      <family val="2"/>
      <scheme val="minor"/>
    </font>
    <font>
      <b/>
      <u/>
      <sz val="11"/>
      <color theme="1"/>
      <name val="Calibri"/>
      <family val="2"/>
    </font>
    <font>
      <sz val="11"/>
      <name val="Calibri"/>
      <family val="2"/>
      <scheme val="minor"/>
    </font>
    <font>
      <b/>
      <sz val="16"/>
      <color rgb="FF7030A0"/>
      <name val="Calibri"/>
      <family val="2"/>
      <scheme val="minor"/>
    </font>
    <font>
      <b/>
      <sz val="14"/>
      <color rgb="FF7030A0"/>
      <name val="Calibri"/>
      <family val="2"/>
      <scheme val="minor"/>
    </font>
    <font>
      <b/>
      <sz val="11"/>
      <color rgb="FF7030A0"/>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8F00"/>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5"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6" fillId="0" borderId="0" applyFont="0" applyFill="0" applyBorder="0" applyAlignment="0" applyProtection="0"/>
  </cellStyleXfs>
  <cellXfs count="70">
    <xf numFmtId="0" fontId="0" fillId="0" borderId="0" xfId="0"/>
    <xf numFmtId="164" fontId="0" fillId="3" borderId="1" xfId="0" applyNumberFormat="1" applyFont="1" applyFill="1" applyBorder="1" applyAlignment="1" applyProtection="1">
      <alignment horizontal="center" vertical="center"/>
      <protection locked="0"/>
    </xf>
    <xf numFmtId="0" fontId="0" fillId="0" borderId="0" xfId="0" applyProtection="1"/>
    <xf numFmtId="0" fontId="1" fillId="2" borderId="2"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64" fontId="0" fillId="0" borderId="1" xfId="0" applyNumberFormat="1" applyFont="1" applyBorder="1" applyAlignment="1" applyProtection="1">
      <alignment horizontal="center" vertical="center"/>
    </xf>
    <xf numFmtId="0" fontId="0" fillId="0" borderId="0" xfId="0" applyFont="1" applyBorder="1" applyAlignment="1" applyProtection="1">
      <alignment horizontal="center" vertical="center" wrapText="1"/>
    </xf>
    <xf numFmtId="164" fontId="0" fillId="0" borderId="0" xfId="0" applyNumberFormat="1" applyFont="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0" fillId="4" borderId="0" xfId="0" applyFill="1" applyBorder="1" applyProtection="1"/>
    <xf numFmtId="164" fontId="5" fillId="4" borderId="1" xfId="0" applyNumberFormat="1" applyFont="1" applyFill="1" applyBorder="1" applyAlignment="1" applyProtection="1">
      <alignment vertical="center" wrapText="1"/>
    </xf>
    <xf numFmtId="0" fontId="0" fillId="0" borderId="0" xfId="0" applyAlignment="1" applyProtection="1">
      <alignment horizontal="center"/>
    </xf>
    <xf numFmtId="0" fontId="1" fillId="4" borderId="1" xfId="0" applyFont="1" applyFill="1" applyBorder="1" applyAlignment="1" applyProtection="1">
      <alignment horizontal="center" vertical="center" wrapText="1"/>
    </xf>
    <xf numFmtId="0" fontId="7" fillId="4" borderId="0" xfId="0" applyFont="1" applyFill="1" applyAlignment="1" applyProtection="1">
      <alignment vertical="center" wrapText="1"/>
    </xf>
    <xf numFmtId="44" fontId="5" fillId="4" borderId="1" xfId="0" applyNumberFormat="1" applyFont="1" applyFill="1" applyBorder="1" applyAlignment="1" applyProtection="1">
      <alignment vertical="center" wrapText="1"/>
    </xf>
    <xf numFmtId="44" fontId="0" fillId="4" borderId="1" xfId="1" applyFont="1" applyFill="1" applyBorder="1" applyAlignment="1" applyProtection="1">
      <alignment vertical="center"/>
    </xf>
    <xf numFmtId="0" fontId="1" fillId="2" borderId="7" xfId="0" applyFont="1" applyFill="1" applyBorder="1" applyAlignment="1" applyProtection="1">
      <alignment horizontal="center" vertical="center"/>
    </xf>
    <xf numFmtId="0" fontId="0" fillId="0" borderId="0" xfId="0" applyAlignment="1" applyProtection="1">
      <alignment horizontal="left"/>
    </xf>
    <xf numFmtId="0" fontId="2" fillId="0" borderId="0" xfId="0" applyFont="1" applyAlignment="1" applyProtection="1">
      <alignment horizontal="left"/>
    </xf>
    <xf numFmtId="0" fontId="0" fillId="0" borderId="0" xfId="0" applyFont="1" applyBorder="1" applyAlignment="1" applyProtection="1">
      <alignment horizontal="left" vertical="center" wrapText="1"/>
    </xf>
    <xf numFmtId="0" fontId="1" fillId="4" borderId="1" xfId="0" applyFont="1" applyFill="1" applyBorder="1" applyAlignment="1" applyProtection="1">
      <alignment horizontal="left" vertical="center" wrapText="1" indent="2"/>
    </xf>
    <xf numFmtId="0" fontId="1" fillId="2" borderId="1" xfId="0" applyFont="1" applyFill="1" applyBorder="1" applyAlignment="1" applyProtection="1">
      <alignment horizontal="center" vertical="center"/>
    </xf>
    <xf numFmtId="0" fontId="1" fillId="6" borderId="1" xfId="0" applyFont="1" applyFill="1" applyBorder="1" applyAlignment="1" applyProtection="1">
      <alignment horizontal="left" vertical="center" wrapText="1" indent="2"/>
    </xf>
    <xf numFmtId="164" fontId="1" fillId="4" borderId="0" xfId="1" applyNumberFormat="1" applyFont="1" applyFill="1" applyBorder="1" applyAlignment="1" applyProtection="1">
      <alignment vertical="center"/>
    </xf>
    <xf numFmtId="164" fontId="10" fillId="7" borderId="1" xfId="1" applyNumberFormat="1" applyFont="1" applyFill="1" applyBorder="1" applyAlignment="1" applyProtection="1">
      <alignment vertical="center"/>
    </xf>
    <xf numFmtId="0" fontId="1" fillId="2" borderId="3" xfId="0" applyFont="1" applyFill="1" applyBorder="1" applyAlignment="1" applyProtection="1">
      <alignment horizontal="center" vertical="center"/>
    </xf>
    <xf numFmtId="164" fontId="0" fillId="0" borderId="1" xfId="0" applyNumberFormat="1" applyBorder="1" applyAlignment="1" applyProtection="1">
      <alignment horizontal="center" vertical="center"/>
    </xf>
    <xf numFmtId="0" fontId="11" fillId="0" borderId="0" xfId="0" applyFont="1" applyAlignment="1" applyProtection="1">
      <alignment horizontal="left" vertical="center" wrapText="1"/>
    </xf>
    <xf numFmtId="0" fontId="11" fillId="0" borderId="0" xfId="0" applyFont="1" applyAlignment="1" applyProtection="1">
      <alignment vertical="center" wrapText="1"/>
    </xf>
    <xf numFmtId="164" fontId="13" fillId="4" borderId="1" xfId="0" applyNumberFormat="1" applyFont="1" applyFill="1" applyBorder="1" applyAlignment="1" applyProtection="1">
      <alignment vertical="center" wrapText="1"/>
    </xf>
    <xf numFmtId="44" fontId="1" fillId="4" borderId="1" xfId="1" applyFont="1" applyFill="1" applyBorder="1" applyAlignment="1" applyProtection="1">
      <alignment vertical="center"/>
    </xf>
    <xf numFmtId="0" fontId="11" fillId="0" borderId="0" xfId="0" applyFont="1" applyAlignment="1" applyProtection="1">
      <alignment horizontal="left" vertical="center" wrapText="1"/>
    </xf>
    <xf numFmtId="0" fontId="2" fillId="0" borderId="0" xfId="0" applyFont="1" applyAlignment="1" applyProtection="1">
      <alignment horizontal="center"/>
    </xf>
    <xf numFmtId="0" fontId="0" fillId="4" borderId="0" xfId="0" applyFill="1"/>
    <xf numFmtId="0" fontId="1" fillId="2" borderId="1" xfId="0" applyFont="1" applyFill="1" applyBorder="1" applyAlignment="1">
      <alignment horizontal="center" vertical="center"/>
    </xf>
    <xf numFmtId="164" fontId="1" fillId="3" borderId="1" xfId="0" applyNumberFormat="1" applyFont="1" applyFill="1" applyBorder="1" applyAlignment="1">
      <alignment horizontal="center" vertical="center"/>
    </xf>
    <xf numFmtId="164" fontId="14" fillId="4" borderId="1" xfId="0" applyNumberFormat="1" applyFont="1" applyFill="1" applyBorder="1" applyAlignment="1">
      <alignment horizontal="center" vertical="center"/>
    </xf>
    <xf numFmtId="0" fontId="1" fillId="8" borderId="1" xfId="0" applyFont="1" applyFill="1" applyBorder="1" applyAlignment="1">
      <alignment horizontal="center" vertical="center"/>
    </xf>
    <xf numFmtId="0" fontId="15" fillId="4" borderId="0" xfId="0" applyFont="1" applyFill="1" applyAlignment="1">
      <alignment vertical="center" wrapText="1"/>
    </xf>
    <xf numFmtId="0" fontId="17" fillId="4" borderId="1" xfId="0" applyFont="1" applyFill="1" applyBorder="1" applyAlignment="1">
      <alignment horizontal="center" vertical="center" wrapText="1"/>
    </xf>
    <xf numFmtId="164" fontId="1" fillId="10" borderId="1" xfId="0" applyNumberFormat="1" applyFont="1" applyFill="1" applyBorder="1" applyAlignment="1">
      <alignment horizontal="center" vertical="center"/>
    </xf>
    <xf numFmtId="0" fontId="10" fillId="9" borderId="3" xfId="0" applyFont="1" applyFill="1" applyBorder="1" applyAlignment="1">
      <alignment horizontal="center"/>
    </xf>
    <xf numFmtId="0" fontId="10" fillId="9" borderId="5" xfId="0" applyFont="1" applyFill="1" applyBorder="1" applyAlignment="1">
      <alignment horizontal="center"/>
    </xf>
    <xf numFmtId="0" fontId="12" fillId="4" borderId="0" xfId="0" applyFont="1" applyFill="1" applyAlignment="1">
      <alignment horizontal="left" vertical="center" wrapText="1"/>
    </xf>
    <xf numFmtId="0" fontId="11" fillId="0" borderId="0" xfId="0" applyFont="1" applyAlignment="1" applyProtection="1">
      <alignment horizontal="left" vertical="center" wrapText="1"/>
    </xf>
    <xf numFmtId="0" fontId="2" fillId="0" borderId="0" xfId="0" applyFont="1" applyAlignment="1" applyProtection="1">
      <alignment horizontal="center"/>
    </xf>
    <xf numFmtId="0" fontId="1" fillId="0" borderId="7" xfId="0" applyFont="1" applyBorder="1" applyAlignment="1" applyProtection="1">
      <alignment horizontal="left" vertical="top"/>
      <protection locked="0"/>
    </xf>
    <xf numFmtId="0" fontId="1" fillId="0" borderId="8" xfId="0" applyFont="1" applyBorder="1" applyAlignment="1" applyProtection="1">
      <alignment horizontal="left" vertical="top"/>
      <protection locked="0"/>
    </xf>
    <xf numFmtId="0" fontId="1" fillId="0" borderId="6" xfId="0" applyFont="1" applyBorder="1" applyAlignment="1" applyProtection="1">
      <alignment horizontal="left" vertical="top"/>
      <protection locked="0"/>
    </xf>
    <xf numFmtId="0" fontId="1" fillId="0" borderId="9"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10" xfId="0" applyFont="1" applyBorder="1" applyAlignment="1" applyProtection="1">
      <alignment horizontal="left" vertical="top"/>
      <protection locked="0"/>
    </xf>
    <xf numFmtId="0" fontId="1" fillId="0" borderId="11"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1" fillId="0" borderId="13" xfId="0" applyFont="1" applyBorder="1" applyAlignment="1" applyProtection="1">
      <alignment horizontal="left" vertical="top"/>
      <protection locked="0"/>
    </xf>
    <xf numFmtId="0" fontId="4" fillId="2" borderId="3"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164" fontId="0" fillId="0" borderId="3" xfId="0" applyNumberFormat="1" applyBorder="1" applyAlignment="1" applyProtection="1">
      <alignment horizontal="center" vertical="center"/>
    </xf>
    <xf numFmtId="164" fontId="0" fillId="0" borderId="5" xfId="0" applyNumberFormat="1" applyBorder="1" applyAlignment="1" applyProtection="1">
      <alignment horizontal="center" vertical="center"/>
    </xf>
    <xf numFmtId="164" fontId="0" fillId="0" borderId="4" xfId="0" applyNumberFormat="1" applyBorder="1" applyAlignment="1" applyProtection="1">
      <alignment horizontal="center" vertical="center"/>
    </xf>
    <xf numFmtId="0" fontId="7" fillId="4" borderId="0" xfId="0" applyFont="1" applyFill="1" applyAlignment="1" applyProtection="1">
      <alignment horizontal="center" vertical="center" wrapText="1"/>
    </xf>
    <xf numFmtId="0" fontId="16" fillId="0" borderId="0" xfId="0" applyFont="1" applyAlignment="1" applyProtection="1">
      <alignment horizontal="center" vertical="center" wrapText="1"/>
    </xf>
    <xf numFmtId="0" fontId="16" fillId="0" borderId="0" xfId="0" applyFont="1" applyAlignment="1" applyProtection="1">
      <alignment horizontal="center" vertical="center"/>
    </xf>
  </cellXfs>
  <cellStyles count="2">
    <cellStyle name="Moneda" xfId="1" builtinId="4"/>
    <cellStyle name="Normal" xfId="0" builtinId="0"/>
  </cellStyles>
  <dxfs count="11">
    <dxf>
      <font>
        <b/>
        <i val="0"/>
      </font>
      <fill>
        <patternFill>
          <bgColor theme="5"/>
        </patternFill>
      </fill>
    </dxf>
    <dxf>
      <font>
        <b/>
        <i val="0"/>
      </font>
      <fill>
        <patternFill>
          <bgColor theme="5"/>
        </patternFill>
      </fill>
    </dxf>
    <dxf>
      <font>
        <b/>
        <i val="0"/>
      </font>
      <fill>
        <patternFill>
          <bgColor theme="5"/>
        </patternFill>
      </fill>
    </dxf>
    <dxf>
      <font>
        <b/>
        <i val="0"/>
      </font>
      <fill>
        <patternFill>
          <bgColor theme="5"/>
        </patternFill>
      </fill>
    </dxf>
    <dxf>
      <font>
        <b/>
        <i val="0"/>
      </font>
      <fill>
        <patternFill>
          <bgColor theme="5"/>
        </patternFill>
      </fill>
    </dxf>
    <dxf>
      <font>
        <b/>
        <i val="0"/>
      </font>
      <fill>
        <patternFill>
          <bgColor theme="5"/>
        </patternFill>
      </fill>
    </dxf>
    <dxf>
      <font>
        <b/>
        <i val="0"/>
      </font>
      <fill>
        <patternFill>
          <bgColor theme="5"/>
        </patternFill>
      </fill>
    </dxf>
    <dxf>
      <font>
        <b/>
        <i val="0"/>
      </font>
      <fill>
        <patternFill>
          <bgColor theme="5"/>
        </patternFill>
      </fill>
    </dxf>
    <dxf>
      <font>
        <b/>
        <i val="0"/>
      </font>
      <fill>
        <patternFill>
          <bgColor theme="5"/>
        </patternFill>
      </fill>
    </dxf>
    <dxf>
      <font>
        <b/>
        <i val="0"/>
      </font>
      <fill>
        <patternFill>
          <bgColor theme="5"/>
        </patternFill>
      </fill>
    </dxf>
    <dxf>
      <font>
        <b/>
        <i val="0"/>
      </font>
      <fill>
        <patternFill>
          <bgColor theme="5"/>
        </patternFill>
      </fill>
    </dxf>
  </dxfs>
  <tableStyles count="0" defaultTableStyle="TableStyleMedium2" defaultPivotStyle="PivotStyleLight16"/>
  <colors>
    <mruColors>
      <color rgb="FFBF8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435349</xdr:colOff>
      <xdr:row>3</xdr:row>
      <xdr:rowOff>77505</xdr:rowOff>
    </xdr:from>
    <xdr:to>
      <xdr:col>13</xdr:col>
      <xdr:colOff>392205</xdr:colOff>
      <xdr:row>14</xdr:row>
      <xdr:rowOff>246530</xdr:rowOff>
    </xdr:to>
    <xdr:sp macro="" textlink="">
      <xdr:nvSpPr>
        <xdr:cNvPr id="2" name="CuadroTexto 1">
          <a:extLst>
            <a:ext uri="{FF2B5EF4-FFF2-40B4-BE49-F238E27FC236}">
              <a16:creationId xmlns:a16="http://schemas.microsoft.com/office/drawing/2014/main" id="{E6B22F5E-45A4-4F02-A227-23C597C5D7FC}"/>
            </a:ext>
          </a:extLst>
        </xdr:cNvPr>
        <xdr:cNvSpPr txBox="1"/>
      </xdr:nvSpPr>
      <xdr:spPr>
        <a:xfrm>
          <a:off x="435349" y="649005"/>
          <a:ext cx="14501531" cy="2588375"/>
        </a:xfrm>
        <a:prstGeom prst="rect">
          <a:avLst/>
        </a:prstGeom>
        <a:solidFill>
          <a:schemeClr val="accent1">
            <a:lumMod val="20000"/>
            <a:lumOff val="80000"/>
          </a:schemeClr>
        </a:solidFill>
        <a:ln w="9525" cmpd="dbl">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400" b="1" u="sng"/>
            <a:t>Instrucciones para cumplimentar</a:t>
          </a:r>
          <a:r>
            <a:rPr lang="es-ES" sz="1400" b="1" u="sng" baseline="0"/>
            <a:t> la oferta económica (SOBRE 3)</a:t>
          </a:r>
        </a:p>
        <a:p>
          <a:pPr algn="ctr"/>
          <a:endParaRPr lang="es-ES" sz="1400" baseline="0"/>
        </a:p>
        <a:p>
          <a:pPr marL="285750" indent="-285750" algn="l">
            <a:buFont typeface="Wingdings" panose="05000000000000000000" pitchFamily="2" charset="2"/>
            <a:buChar char="§"/>
          </a:pPr>
          <a:r>
            <a:rPr lang="es-ES" sz="1400" baseline="0"/>
            <a:t>La adjudicación se realizará por lotes, por lo que la empresa ofertante podrá presentarse a uno, varios o todos los lotes.</a:t>
          </a:r>
        </a:p>
        <a:p>
          <a:pPr marL="285750" indent="-285750" algn="l">
            <a:buFont typeface="Wingdings" panose="05000000000000000000" pitchFamily="2" charset="2"/>
            <a:buChar char="§"/>
          </a:pPr>
          <a:endParaRPr lang="es-ES" sz="1400" baseline="0"/>
        </a:p>
        <a:p>
          <a:pPr marL="285750" indent="-285750" algn="l">
            <a:buFont typeface="Wingdings" panose="05000000000000000000" pitchFamily="2" charset="2"/>
            <a:buChar char="§"/>
          </a:pPr>
          <a:r>
            <a:rPr lang="es-ES" sz="1400" baseline="0"/>
            <a:t>Se ruega rellenar únicamente las celdas en amarillo con el precio unitario ofertado, además del nombre del proveedor en el cuadro superior y la fecha, firma y sello en el cuadro inferior de cada Lote.</a:t>
          </a:r>
        </a:p>
        <a:p>
          <a:pPr marL="285750" indent="-285750" algn="l">
            <a:buFont typeface="Wingdings" panose="05000000000000000000" pitchFamily="2" charset="2"/>
            <a:buChar char="§"/>
          </a:pPr>
          <a:endParaRPr lang="es-ES" sz="1400" baseline="0"/>
        </a:p>
        <a:p>
          <a:pPr marL="285750" indent="-285750" algn="l">
            <a:buFont typeface="Wingdings" panose="05000000000000000000" pitchFamily="2" charset="2"/>
            <a:buChar char="§"/>
          </a:pPr>
          <a:r>
            <a:rPr lang="es-ES" sz="1400" baseline="0"/>
            <a:t>Todos los importes se deben indicar sin IVA.</a:t>
          </a:r>
        </a:p>
        <a:p>
          <a:pPr marL="285750" indent="-285750" algn="l">
            <a:buFont typeface="Wingdings" panose="05000000000000000000" pitchFamily="2" charset="2"/>
            <a:buChar char="§"/>
          </a:pPr>
          <a:endParaRPr lang="es-ES" sz="1400" baseline="0"/>
        </a:p>
        <a:p>
          <a:pPr marL="342900" lvl="0" indent="-342900">
            <a:lnSpc>
              <a:spcPct val="107000"/>
            </a:lnSpc>
            <a:spcAft>
              <a:spcPts val="800"/>
            </a:spcAft>
            <a:buFont typeface="Wingdings" panose="05000000000000000000" pitchFamily="2" charset="2"/>
            <a:buChar char=""/>
            <a:tabLst>
              <a:tab pos="457200" algn="l"/>
            </a:tabLst>
          </a:pPr>
          <a:r>
            <a:rPr lang="es-ES" sz="1400">
              <a:effectLst/>
              <a:latin typeface="Calibri" panose="020F0502020204030204" pitchFamily="34" charset="0"/>
              <a:ea typeface="Calibri" panose="020F0502020204030204" pitchFamily="34" charset="0"/>
              <a:cs typeface="Times New Roman" panose="02020603050405020304" pitchFamily="18" charset="0"/>
            </a:rPr>
            <a:t>Deberá presentarse tanto en formato Excel como PDF, es decir, un solo EXCEL cumplimentado y un PDF por cada una de las pestañas del modelo de oferta económica. Deberá venir firmado por el representante legal de la empresa.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293122</xdr:colOff>
      <xdr:row>1</xdr:row>
      <xdr:rowOff>101033</xdr:rowOff>
    </xdr:from>
    <xdr:to>
      <xdr:col>1</xdr:col>
      <xdr:colOff>1846682</xdr:colOff>
      <xdr:row>3</xdr:row>
      <xdr:rowOff>914</xdr:rowOff>
    </xdr:to>
    <xdr:pic>
      <xdr:nvPicPr>
        <xdr:cNvPr id="2" name="Imagen 1">
          <a:extLst>
            <a:ext uri="{FF2B5EF4-FFF2-40B4-BE49-F238E27FC236}">
              <a16:creationId xmlns:a16="http://schemas.microsoft.com/office/drawing/2014/main" id="{DE516596-3338-4358-BCD9-034AF9AED9E4}"/>
            </a:ext>
          </a:extLst>
        </xdr:cNvPr>
        <xdr:cNvPicPr>
          <a:picLocks noChangeAspect="1"/>
        </xdr:cNvPicPr>
      </xdr:nvPicPr>
      <xdr:blipFill>
        <a:blip xmlns:r="http://schemas.openxmlformats.org/officeDocument/2006/relationships" r:embed="rId1"/>
        <a:stretch>
          <a:fillRect/>
        </a:stretch>
      </xdr:blipFill>
      <xdr:spPr>
        <a:xfrm>
          <a:off x="1281908" y="282462"/>
          <a:ext cx="1553560" cy="3171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293122</xdr:colOff>
      <xdr:row>1</xdr:row>
      <xdr:rowOff>101033</xdr:rowOff>
    </xdr:from>
    <xdr:to>
      <xdr:col>1</xdr:col>
      <xdr:colOff>1846682</xdr:colOff>
      <xdr:row>3</xdr:row>
      <xdr:rowOff>914</xdr:rowOff>
    </xdr:to>
    <xdr:pic>
      <xdr:nvPicPr>
        <xdr:cNvPr id="2" name="Imagen 1">
          <a:extLst>
            <a:ext uri="{FF2B5EF4-FFF2-40B4-BE49-F238E27FC236}">
              <a16:creationId xmlns:a16="http://schemas.microsoft.com/office/drawing/2014/main" id="{8596E270-71FD-4CCF-8ECC-98FCC1823470}"/>
            </a:ext>
          </a:extLst>
        </xdr:cNvPr>
        <xdr:cNvPicPr>
          <a:picLocks noChangeAspect="1"/>
        </xdr:cNvPicPr>
      </xdr:nvPicPr>
      <xdr:blipFill>
        <a:blip xmlns:r="http://schemas.openxmlformats.org/officeDocument/2006/relationships" r:embed="rId1"/>
        <a:stretch>
          <a:fillRect/>
        </a:stretch>
      </xdr:blipFill>
      <xdr:spPr>
        <a:xfrm>
          <a:off x="512197" y="291533"/>
          <a:ext cx="1553560" cy="32850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4143E-7F72-4BD6-833B-44EEA9E5A297}">
  <dimension ref="A1:O23"/>
  <sheetViews>
    <sheetView topLeftCell="A7" zoomScale="85" zoomScaleNormal="85" workbookViewId="0">
      <selection activeCell="D19" sqref="D19"/>
    </sheetView>
  </sheetViews>
  <sheetFormatPr baseColWidth="10" defaultColWidth="0" defaultRowHeight="15" customHeight="1" zeroHeight="1" x14ac:dyDescent="0.35"/>
  <cols>
    <col min="1" max="2" width="10.81640625" style="33" customWidth="1"/>
    <col min="3" max="3" width="72.26953125" style="33" customWidth="1"/>
    <col min="4" max="4" width="18.81640625" style="33" customWidth="1"/>
    <col min="5" max="5" width="27.7265625" style="33" customWidth="1"/>
    <col min="6" max="8" width="13.453125" style="33" customWidth="1"/>
    <col min="9" max="15" width="10.81640625" style="33" customWidth="1"/>
    <col min="16" max="16384" width="10.81640625" style="33" hidden="1"/>
  </cols>
  <sheetData>
    <row r="1" s="33" customFormat="1" ht="14.5" x14ac:dyDescent="0.35"/>
    <row r="2" s="33" customFormat="1" ht="14.5" x14ac:dyDescent="0.35"/>
    <row r="3" s="33" customFormat="1" ht="14.5" x14ac:dyDescent="0.35"/>
    <row r="4" s="33" customFormat="1" ht="18" customHeight="1" x14ac:dyDescent="0.35"/>
    <row r="5" s="33" customFormat="1" ht="14.5" x14ac:dyDescent="0.35"/>
    <row r="6" s="33" customFormat="1" ht="14.5" x14ac:dyDescent="0.35"/>
    <row r="7" s="33" customFormat="1" ht="14.5" x14ac:dyDescent="0.35"/>
    <row r="8" s="33" customFormat="1" ht="14.5" x14ac:dyDescent="0.35"/>
    <row r="9" s="33" customFormat="1" ht="14.5" x14ac:dyDescent="0.35"/>
    <row r="10" s="33" customFormat="1" ht="14.5" x14ac:dyDescent="0.35"/>
    <row r="11" s="33" customFormat="1" ht="14.5" x14ac:dyDescent="0.35"/>
    <row r="12" s="33" customFormat="1" ht="14.5" x14ac:dyDescent="0.35"/>
    <row r="13" s="33" customFormat="1" ht="14.5" x14ac:dyDescent="0.35"/>
    <row r="14" s="33" customFormat="1" ht="38.15" customHeight="1" x14ac:dyDescent="0.35"/>
    <row r="15" s="33" customFormat="1" ht="26.15" customHeight="1" x14ac:dyDescent="0.35"/>
    <row r="16" s="33" customFormat="1" ht="20.149999999999999" customHeight="1" x14ac:dyDescent="0.35"/>
    <row r="17" spans="2:5" ht="20.149999999999999" customHeight="1" x14ac:dyDescent="0.35"/>
    <row r="18" spans="2:5" ht="14.5" x14ac:dyDescent="0.35">
      <c r="D18" s="34" t="s">
        <v>37</v>
      </c>
      <c r="E18" s="34" t="s">
        <v>38</v>
      </c>
    </row>
    <row r="19" spans="2:5" ht="43.5" customHeight="1" x14ac:dyDescent="0.35">
      <c r="B19" s="37" t="s">
        <v>39</v>
      </c>
      <c r="C19" s="39" t="s">
        <v>43</v>
      </c>
      <c r="D19" s="35">
        <f>+'LOTE 1 - 20211215-00810'!G28</f>
        <v>10250</v>
      </c>
      <c r="E19" s="36">
        <f>+'LOTE 1 - 20211215-00810'!G34</f>
        <v>201850</v>
      </c>
    </row>
    <row r="20" spans="2:5" ht="43.5" customHeight="1" x14ac:dyDescent="0.35">
      <c r="B20" s="37" t="s">
        <v>40</v>
      </c>
      <c r="C20" s="39" t="s">
        <v>44</v>
      </c>
      <c r="D20" s="35">
        <f>+'LOTE 2 - 20211215-00810'!G31</f>
        <v>10250</v>
      </c>
      <c r="E20" s="36">
        <f>+'LOTE 2 - 20211215-00810'!G37</f>
        <v>217050</v>
      </c>
    </row>
    <row r="21" spans="2:5" ht="43.5" customHeight="1" x14ac:dyDescent="0.35">
      <c r="B21" s="41" t="s">
        <v>41</v>
      </c>
      <c r="C21" s="42"/>
      <c r="D21" s="40">
        <f>+SUM(D19:D20)</f>
        <v>20500</v>
      </c>
      <c r="E21" s="40">
        <f>+SUM(E19:E20)</f>
        <v>418900</v>
      </c>
    </row>
    <row r="22" spans="2:5" ht="14.5" x14ac:dyDescent="0.35"/>
    <row r="23" spans="2:5" ht="14.5" x14ac:dyDescent="0.35"/>
  </sheetData>
  <sheetProtection algorithmName="SHA-512" hashValue="ODikGEvsEPrWvido9fB87fKb2+wpd4xJEVh9ZK9O0S6bX05krPB0Lqw2ZutJlQiYpsKBFD6bMx7dpOZkIxN1bw==" saltValue="Z113R2QH/QGWTDjm+oa7pg==" spinCount="100000" sheet="1" objects="1" scenarios="1"/>
  <mergeCells count="1">
    <mergeCell ref="B21:C21"/>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83259-6408-41A1-9BB4-945294FDC336}">
  <sheetPr>
    <pageSetUpPr fitToPage="1"/>
  </sheetPr>
  <dimension ref="A1:S39"/>
  <sheetViews>
    <sheetView showGridLines="0" tabSelected="1" topLeftCell="A4" zoomScale="85" zoomScaleNormal="85" workbookViewId="0">
      <selection activeCell="C7" sqref="C7:G7"/>
    </sheetView>
  </sheetViews>
  <sheetFormatPr baseColWidth="10" defaultColWidth="0" defaultRowHeight="14.5" zeroHeight="1" x14ac:dyDescent="0.35"/>
  <cols>
    <col min="1" max="1" width="3.26953125" style="2" customWidth="1"/>
    <col min="2" max="2" width="39.1796875" style="17" customWidth="1"/>
    <col min="3" max="3" width="31.1796875" style="2" customWidth="1"/>
    <col min="4" max="4" width="21.54296875" style="2" customWidth="1"/>
    <col min="5" max="5" width="20.453125" style="2" bestFit="1" customWidth="1"/>
    <col min="6" max="6" width="29.26953125" style="2" customWidth="1"/>
    <col min="7" max="7" width="31.1796875" style="2" customWidth="1"/>
    <col min="8" max="8" width="7" style="2" customWidth="1"/>
    <col min="9" max="9" width="22.54296875" style="2" hidden="1" customWidth="1"/>
    <col min="10" max="10" width="4.54296875" style="2" hidden="1" customWidth="1"/>
    <col min="11" max="19" width="0" style="2" hidden="1" customWidth="1"/>
    <col min="20" max="16384" width="10.81640625" style="2" hidden="1"/>
  </cols>
  <sheetData>
    <row r="1" spans="1:9" customFormat="1" x14ac:dyDescent="0.35">
      <c r="A1" s="2"/>
      <c r="B1" s="17"/>
      <c r="C1" s="2"/>
      <c r="D1" s="2"/>
      <c r="E1" s="2"/>
      <c r="F1" s="2"/>
      <c r="G1" s="2"/>
      <c r="H1" s="2"/>
      <c r="I1" s="2"/>
    </row>
    <row r="2" spans="1:9" customFormat="1" x14ac:dyDescent="0.35">
      <c r="A2" s="2"/>
      <c r="B2" s="17"/>
      <c r="C2" s="11"/>
      <c r="D2" s="11"/>
      <c r="E2" s="11"/>
      <c r="F2" s="11"/>
      <c r="G2" s="2"/>
      <c r="H2" s="2"/>
      <c r="I2" s="2"/>
    </row>
    <row r="3" spans="1:9" customFormat="1" ht="18.5" x14ac:dyDescent="0.45">
      <c r="A3" s="2"/>
      <c r="B3" s="45" t="s">
        <v>15</v>
      </c>
      <c r="C3" s="45"/>
      <c r="D3" s="45"/>
      <c r="E3" s="45"/>
      <c r="F3" s="45"/>
      <c r="G3" s="45"/>
      <c r="H3" s="45"/>
      <c r="I3" s="2"/>
    </row>
    <row r="4" spans="1:9" customFormat="1" ht="18.5" x14ac:dyDescent="0.45">
      <c r="A4" s="2"/>
      <c r="B4" s="32"/>
      <c r="C4" s="32"/>
      <c r="D4" s="32"/>
      <c r="E4" s="32"/>
      <c r="F4" s="32"/>
      <c r="G4" s="32"/>
      <c r="H4" s="32"/>
      <c r="I4" s="2"/>
    </row>
    <row r="5" spans="1:9" ht="39" customHeight="1" x14ac:dyDescent="0.35">
      <c r="B5" s="68" t="s">
        <v>42</v>
      </c>
      <c r="C5" s="68"/>
      <c r="D5" s="68"/>
      <c r="E5" s="68"/>
      <c r="F5" s="68"/>
      <c r="G5" s="68"/>
      <c r="H5" s="38"/>
      <c r="I5" s="38"/>
    </row>
    <row r="6" spans="1:9" ht="21" customHeight="1" x14ac:dyDescent="0.45">
      <c r="B6" s="18"/>
      <c r="C6" s="38"/>
      <c r="D6" s="38"/>
      <c r="E6" s="38"/>
      <c r="F6" s="38"/>
      <c r="G6" s="38"/>
      <c r="H6" s="38"/>
      <c r="I6" s="38"/>
    </row>
    <row r="7" spans="1:9" ht="33.65" customHeight="1" x14ac:dyDescent="0.35">
      <c r="B7" s="21" t="s">
        <v>0</v>
      </c>
      <c r="C7" s="58"/>
      <c r="D7" s="59"/>
      <c r="E7" s="59"/>
      <c r="F7" s="59"/>
      <c r="G7" s="60"/>
    </row>
    <row r="8" spans="1:9" x14ac:dyDescent="0.35"/>
    <row r="9" spans="1:9" ht="29.25" customHeight="1" x14ac:dyDescent="0.35">
      <c r="B9" s="55" t="s">
        <v>1</v>
      </c>
      <c r="C9" s="56"/>
      <c r="D9" s="56"/>
      <c r="E9" s="56"/>
      <c r="F9" s="56"/>
      <c r="G9" s="57"/>
    </row>
    <row r="10" spans="1:9" x14ac:dyDescent="0.35"/>
    <row r="11" spans="1:9" ht="52" customHeight="1" x14ac:dyDescent="0.35">
      <c r="B11" s="25" t="s">
        <v>8</v>
      </c>
      <c r="C11" s="16" t="s">
        <v>10</v>
      </c>
      <c r="D11" s="3" t="s">
        <v>11</v>
      </c>
      <c r="E11" s="4" t="s">
        <v>3</v>
      </c>
      <c r="F11" s="3" t="s">
        <v>4</v>
      </c>
      <c r="G11" s="3" t="s">
        <v>5</v>
      </c>
    </row>
    <row r="12" spans="1:9" ht="40" customHeight="1" x14ac:dyDescent="0.35">
      <c r="B12" s="61" t="s">
        <v>28</v>
      </c>
      <c r="C12" s="62"/>
      <c r="D12" s="62"/>
      <c r="E12" s="62"/>
      <c r="F12" s="62"/>
      <c r="G12" s="63"/>
    </row>
    <row r="13" spans="1:9" ht="40" customHeight="1" x14ac:dyDescent="0.35">
      <c r="B13" s="22" t="s">
        <v>20</v>
      </c>
      <c r="C13" s="12">
        <v>1</v>
      </c>
      <c r="D13" s="26">
        <v>7000</v>
      </c>
      <c r="E13" s="5">
        <f t="shared" ref="E13:E18" si="0">C13*D13</f>
        <v>7000</v>
      </c>
      <c r="F13" s="1"/>
      <c r="G13" s="15">
        <f>F13*C13</f>
        <v>0</v>
      </c>
    </row>
    <row r="14" spans="1:9" ht="40" customHeight="1" x14ac:dyDescent="0.35">
      <c r="B14" s="22" t="s">
        <v>19</v>
      </c>
      <c r="C14" s="12">
        <v>3</v>
      </c>
      <c r="D14" s="26">
        <v>6400</v>
      </c>
      <c r="E14" s="5">
        <f t="shared" si="0"/>
        <v>19200</v>
      </c>
      <c r="F14" s="1"/>
      <c r="G14" s="15">
        <f t="shared" ref="G14:G18" si="1">F14*C14</f>
        <v>0</v>
      </c>
    </row>
    <row r="15" spans="1:9" ht="40" customHeight="1" x14ac:dyDescent="0.35">
      <c r="B15" s="22" t="s">
        <v>18</v>
      </c>
      <c r="C15" s="12">
        <v>12</v>
      </c>
      <c r="D15" s="26">
        <v>5600</v>
      </c>
      <c r="E15" s="5">
        <f t="shared" si="0"/>
        <v>67200</v>
      </c>
      <c r="F15" s="1"/>
      <c r="G15" s="15">
        <f t="shared" si="1"/>
        <v>0</v>
      </c>
    </row>
    <row r="16" spans="1:9" ht="40" customHeight="1" x14ac:dyDescent="0.35">
      <c r="B16" s="22" t="s">
        <v>17</v>
      </c>
      <c r="C16" s="12">
        <v>12</v>
      </c>
      <c r="D16" s="26">
        <v>5200</v>
      </c>
      <c r="E16" s="5">
        <f t="shared" si="0"/>
        <v>62400</v>
      </c>
      <c r="F16" s="1"/>
      <c r="G16" s="15">
        <f t="shared" si="1"/>
        <v>0</v>
      </c>
    </row>
    <row r="17" spans="2:12" ht="40" customHeight="1" x14ac:dyDescent="0.35">
      <c r="B17" s="22" t="s">
        <v>16</v>
      </c>
      <c r="C17" s="12">
        <v>5</v>
      </c>
      <c r="D17" s="26">
        <v>4700</v>
      </c>
      <c r="E17" s="5">
        <f t="shared" si="0"/>
        <v>23500</v>
      </c>
      <c r="F17" s="1"/>
      <c r="G17" s="15">
        <f t="shared" si="1"/>
        <v>0</v>
      </c>
    </row>
    <row r="18" spans="2:12" ht="40" customHeight="1" x14ac:dyDescent="0.35">
      <c r="B18" s="22" t="s">
        <v>29</v>
      </c>
      <c r="C18" s="12">
        <v>3</v>
      </c>
      <c r="D18" s="26">
        <v>4100</v>
      </c>
      <c r="E18" s="5">
        <f t="shared" si="0"/>
        <v>12300</v>
      </c>
      <c r="F18" s="1"/>
      <c r="G18" s="15">
        <f t="shared" si="1"/>
        <v>0</v>
      </c>
    </row>
    <row r="19" spans="2:12" ht="40" customHeight="1" x14ac:dyDescent="0.35">
      <c r="B19" s="61" t="s">
        <v>14</v>
      </c>
      <c r="C19" s="62"/>
      <c r="D19" s="62"/>
      <c r="E19" s="62"/>
      <c r="F19" s="62"/>
      <c r="G19" s="63"/>
    </row>
    <row r="20" spans="2:12" ht="40" customHeight="1" x14ac:dyDescent="0.35">
      <c r="B20" s="20" t="s">
        <v>34</v>
      </c>
      <c r="C20" s="64">
        <v>10250</v>
      </c>
      <c r="D20" s="65"/>
      <c r="E20" s="65"/>
      <c r="F20" s="65"/>
      <c r="G20" s="66"/>
    </row>
    <row r="21" spans="2:12" ht="18.649999999999999" customHeight="1" x14ac:dyDescent="0.35">
      <c r="B21" s="19"/>
      <c r="C21" s="6"/>
      <c r="D21" s="6"/>
      <c r="E21" s="7"/>
      <c r="F21" s="7"/>
      <c r="G21" s="7"/>
      <c r="H21" s="7"/>
      <c r="I21" s="7"/>
      <c r="J21" s="7"/>
      <c r="K21" s="7"/>
      <c r="L21" s="7"/>
    </row>
    <row r="22" spans="2:12" ht="37.5" customHeight="1" x14ac:dyDescent="0.35">
      <c r="B22" s="44" t="s">
        <v>23</v>
      </c>
      <c r="C22" s="44"/>
      <c r="D22" s="44"/>
      <c r="E22" s="44"/>
      <c r="F22" s="44"/>
      <c r="G22" s="44"/>
      <c r="H22" s="28"/>
      <c r="I22" s="7"/>
      <c r="J22" s="7"/>
      <c r="K22" s="7"/>
      <c r="L22" s="7"/>
    </row>
    <row r="23" spans="2:12" ht="37.5" customHeight="1" x14ac:dyDescent="0.35">
      <c r="B23" s="43" t="s">
        <v>32</v>
      </c>
      <c r="C23" s="43"/>
      <c r="D23" s="43"/>
      <c r="E23" s="43"/>
      <c r="F23" s="43"/>
      <c r="G23" s="43"/>
      <c r="H23" s="27"/>
      <c r="I23" s="7"/>
      <c r="J23" s="7"/>
      <c r="K23" s="7"/>
      <c r="L23" s="7"/>
    </row>
    <row r="24" spans="2:12" ht="48" customHeight="1" x14ac:dyDescent="0.35">
      <c r="B24" s="67" t="s">
        <v>22</v>
      </c>
      <c r="C24" s="67"/>
      <c r="D24" s="67"/>
      <c r="E24" s="67"/>
      <c r="F24" s="67"/>
      <c r="G24" s="67"/>
      <c r="H24" s="67"/>
      <c r="I24" s="13"/>
      <c r="J24" s="7"/>
      <c r="K24" s="7"/>
      <c r="L24" s="7"/>
    </row>
    <row r="25" spans="2:12" ht="16.5" customHeight="1" x14ac:dyDescent="0.35">
      <c r="B25" s="19"/>
      <c r="C25" s="6"/>
      <c r="D25" s="6"/>
      <c r="E25" s="7"/>
      <c r="F25" s="7"/>
      <c r="G25" s="7"/>
      <c r="H25" s="7"/>
      <c r="I25" s="7"/>
      <c r="J25" s="7"/>
      <c r="K25" s="7"/>
      <c r="L25" s="7"/>
    </row>
    <row r="26" spans="2:12" ht="55" customHeight="1" x14ac:dyDescent="0.35">
      <c r="B26" s="46" t="s">
        <v>2</v>
      </c>
      <c r="C26" s="47"/>
      <c r="D26" s="48"/>
      <c r="E26" s="9"/>
      <c r="F26" s="8" t="s">
        <v>21</v>
      </c>
      <c r="G26" s="30">
        <f>SUM(G13:G18)</f>
        <v>0</v>
      </c>
    </row>
    <row r="27" spans="2:12" ht="11.5" customHeight="1" x14ac:dyDescent="0.35">
      <c r="B27" s="49"/>
      <c r="C27" s="50"/>
      <c r="D27" s="51"/>
      <c r="E27" s="9"/>
      <c r="F27" s="9"/>
      <c r="G27" s="23"/>
    </row>
    <row r="28" spans="2:12" ht="55" customHeight="1" x14ac:dyDescent="0.35">
      <c r="B28" s="49"/>
      <c r="C28" s="50"/>
      <c r="D28" s="51"/>
      <c r="E28" s="9"/>
      <c r="F28" s="8" t="s">
        <v>6</v>
      </c>
      <c r="G28" s="24">
        <f>SUM(G13:G18)+C20</f>
        <v>10250</v>
      </c>
    </row>
    <row r="29" spans="2:12" ht="11.5" customHeight="1" x14ac:dyDescent="0.35">
      <c r="B29" s="49"/>
      <c r="C29" s="50"/>
      <c r="D29" s="51"/>
      <c r="E29" s="9"/>
    </row>
    <row r="30" spans="2:12" ht="55" customHeight="1" x14ac:dyDescent="0.35">
      <c r="B30" s="49"/>
      <c r="C30" s="50"/>
      <c r="D30" s="51"/>
      <c r="E30" s="9"/>
      <c r="F30" s="8" t="s">
        <v>7</v>
      </c>
      <c r="G30" s="14">
        <f>SUM(G28*1.21)</f>
        <v>12402.5</v>
      </c>
    </row>
    <row r="31" spans="2:12" ht="11.5" customHeight="1" x14ac:dyDescent="0.35">
      <c r="B31" s="49"/>
      <c r="C31" s="50"/>
      <c r="D31" s="51"/>
      <c r="E31" s="9"/>
    </row>
    <row r="32" spans="2:12" ht="55" customHeight="1" x14ac:dyDescent="0.35">
      <c r="B32" s="49"/>
      <c r="C32" s="50"/>
      <c r="D32" s="51"/>
      <c r="E32" s="9"/>
      <c r="F32" s="8" t="s">
        <v>35</v>
      </c>
      <c r="G32" s="10">
        <f>+SUM(E13:E18)</f>
        <v>191600</v>
      </c>
    </row>
    <row r="33" spans="2:7" ht="11.5" customHeight="1" x14ac:dyDescent="0.35">
      <c r="B33" s="49"/>
      <c r="C33" s="50"/>
      <c r="D33" s="51"/>
      <c r="E33" s="9"/>
    </row>
    <row r="34" spans="2:7" ht="55" customHeight="1" x14ac:dyDescent="0.35">
      <c r="B34" s="52"/>
      <c r="C34" s="53"/>
      <c r="D34" s="54"/>
      <c r="E34" s="9"/>
      <c r="F34" s="8" t="s">
        <v>9</v>
      </c>
      <c r="G34" s="29">
        <f>+SUM(E13:E18)+C20</f>
        <v>201850</v>
      </c>
    </row>
    <row r="35" spans="2:7" x14ac:dyDescent="0.35">
      <c r="E35" s="9"/>
      <c r="F35" s="9"/>
    </row>
    <row r="36" spans="2:7" hidden="1" x14ac:dyDescent="0.35">
      <c r="E36" s="9"/>
      <c r="F36" s="9"/>
    </row>
    <row r="37" spans="2:7" hidden="1" x14ac:dyDescent="0.35">
      <c r="E37" s="9"/>
      <c r="F37" s="9"/>
    </row>
    <row r="38" spans="2:7" hidden="1" x14ac:dyDescent="0.35">
      <c r="E38" s="9"/>
      <c r="F38" s="9"/>
    </row>
    <row r="39" spans="2:7" hidden="1" x14ac:dyDescent="0.35">
      <c r="E39" s="9"/>
      <c r="F39" s="9"/>
    </row>
  </sheetData>
  <sheetProtection algorithmName="SHA-512" hashValue="+2DcT7VvZUepoNt9cScdaKqGnxGybeAjhtsgnJ6dHyjdOB3nPDoSADB94o2BT18WMHfqf0lU04BG2v62Kw7kbQ==" saltValue="VlOdIDMSs+C+u7ywuHBaIQ==" spinCount="100000" sheet="1" objects="1" scenarios="1"/>
  <mergeCells count="11">
    <mergeCell ref="B23:G23"/>
    <mergeCell ref="B22:G22"/>
    <mergeCell ref="B3:H3"/>
    <mergeCell ref="B26:D34"/>
    <mergeCell ref="B9:G9"/>
    <mergeCell ref="C7:G7"/>
    <mergeCell ref="B12:G12"/>
    <mergeCell ref="B19:G19"/>
    <mergeCell ref="C20:G20"/>
    <mergeCell ref="B24:H24"/>
    <mergeCell ref="B5:G5"/>
  </mergeCells>
  <phoneticPr fontId="9" type="noConversion"/>
  <conditionalFormatting sqref="G27">
    <cfRule type="expression" dxfId="10" priority="12">
      <formula>G27&gt;G35</formula>
    </cfRule>
  </conditionalFormatting>
  <conditionalFormatting sqref="G13:G18">
    <cfRule type="expression" dxfId="9" priority="16">
      <formula>G13&gt;E13</formula>
    </cfRule>
  </conditionalFormatting>
  <conditionalFormatting sqref="G28">
    <cfRule type="expression" dxfId="8" priority="18">
      <formula>G28&gt;G34</formula>
    </cfRule>
  </conditionalFormatting>
  <conditionalFormatting sqref="G26">
    <cfRule type="expression" dxfId="7" priority="1">
      <formula>G26&gt;G30</formula>
    </cfRule>
  </conditionalFormatting>
  <pageMargins left="0.7" right="0.7" top="0.75" bottom="0.75" header="0.3" footer="0.3"/>
  <pageSetup paperSize="9"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BED04-05C2-4DAE-9EB4-99D9032E2EAB}">
  <sheetPr>
    <pageSetUpPr fitToPage="1"/>
  </sheetPr>
  <dimension ref="A1:S42"/>
  <sheetViews>
    <sheetView showGridLines="0" topLeftCell="A28" zoomScale="85" zoomScaleNormal="85" workbookViewId="0">
      <selection activeCell="B3" sqref="B3:H3"/>
    </sheetView>
  </sheetViews>
  <sheetFormatPr baseColWidth="10" defaultColWidth="0" defaultRowHeight="15" customHeight="1" zeroHeight="1" x14ac:dyDescent="0.35"/>
  <cols>
    <col min="1" max="1" width="3.26953125" style="2" customWidth="1"/>
    <col min="2" max="2" width="39.1796875" style="17" customWidth="1"/>
    <col min="3" max="3" width="31.1796875" style="2" customWidth="1"/>
    <col min="4" max="4" width="21.54296875" style="2" customWidth="1"/>
    <col min="5" max="5" width="20.453125" style="2" bestFit="1" customWidth="1"/>
    <col min="6" max="6" width="29.26953125" style="2" customWidth="1"/>
    <col min="7" max="7" width="31.1796875" style="2" customWidth="1"/>
    <col min="8" max="8" width="7" style="2" customWidth="1"/>
    <col min="9" max="9" width="22.54296875" style="2" hidden="1" customWidth="1"/>
    <col min="10" max="10" width="4.54296875" style="2" hidden="1" customWidth="1"/>
    <col min="11" max="19" width="0" style="2" hidden="1" customWidth="1"/>
    <col min="20" max="16384" width="10.81640625" style="2" hidden="1"/>
  </cols>
  <sheetData>
    <row r="1" spans="1:9" customFormat="1" ht="14.5" x14ac:dyDescent="0.35">
      <c r="A1" s="2"/>
      <c r="B1" s="17"/>
      <c r="C1" s="2"/>
      <c r="D1" s="2"/>
      <c r="E1" s="2"/>
      <c r="F1" s="2"/>
      <c r="G1" s="2"/>
      <c r="H1" s="2"/>
      <c r="I1" s="2"/>
    </row>
    <row r="2" spans="1:9" customFormat="1" ht="14.5" x14ac:dyDescent="0.35">
      <c r="A2" s="2"/>
      <c r="B2" s="17"/>
      <c r="C2" s="11"/>
      <c r="D2" s="11"/>
      <c r="E2" s="11"/>
      <c r="F2" s="11"/>
      <c r="G2" s="2"/>
      <c r="H2" s="2"/>
      <c r="I2" s="2"/>
    </row>
    <row r="3" spans="1:9" customFormat="1" ht="18.5" x14ac:dyDescent="0.45">
      <c r="A3" s="2"/>
      <c r="B3" s="45" t="s">
        <v>15</v>
      </c>
      <c r="C3" s="45"/>
      <c r="D3" s="45"/>
      <c r="E3" s="45"/>
      <c r="F3" s="45"/>
      <c r="G3" s="45"/>
      <c r="H3" s="45"/>
      <c r="I3" s="2"/>
    </row>
    <row r="4" spans="1:9" customFormat="1" ht="18.5" x14ac:dyDescent="0.45">
      <c r="A4" s="2"/>
      <c r="B4" s="32"/>
      <c r="C4" s="32"/>
      <c r="D4" s="32"/>
      <c r="E4" s="32"/>
      <c r="F4" s="32"/>
      <c r="G4" s="32"/>
      <c r="H4" s="32"/>
      <c r="I4" s="2"/>
    </row>
    <row r="5" spans="1:9" ht="21" customHeight="1" x14ac:dyDescent="0.35">
      <c r="B5" s="69" t="s">
        <v>45</v>
      </c>
      <c r="C5" s="69"/>
      <c r="D5" s="69"/>
      <c r="E5" s="69"/>
      <c r="F5" s="69"/>
      <c r="G5" s="69"/>
      <c r="H5" s="38"/>
      <c r="I5" s="38"/>
    </row>
    <row r="6" spans="1:9" ht="21" customHeight="1" x14ac:dyDescent="0.45">
      <c r="B6" s="18"/>
      <c r="C6" s="38"/>
      <c r="D6" s="38"/>
      <c r="E6" s="38"/>
      <c r="F6" s="38"/>
      <c r="G6" s="38"/>
      <c r="H6" s="38"/>
      <c r="I6" s="38"/>
    </row>
    <row r="7" spans="1:9" ht="33.65" customHeight="1" x14ac:dyDescent="0.35">
      <c r="B7" s="21" t="s">
        <v>0</v>
      </c>
      <c r="C7" s="58"/>
      <c r="D7" s="59"/>
      <c r="E7" s="59"/>
      <c r="F7" s="59"/>
      <c r="G7" s="60"/>
    </row>
    <row r="8" spans="1:9" ht="14.5" x14ac:dyDescent="0.35"/>
    <row r="9" spans="1:9" ht="29.25" customHeight="1" x14ac:dyDescent="0.35">
      <c r="B9" s="55" t="s">
        <v>1</v>
      </c>
      <c r="C9" s="56"/>
      <c r="D9" s="56"/>
      <c r="E9" s="56"/>
      <c r="F9" s="56"/>
      <c r="G9" s="57"/>
    </row>
    <row r="10" spans="1:9" ht="14.5" x14ac:dyDescent="0.35"/>
    <row r="11" spans="1:9" ht="52" customHeight="1" x14ac:dyDescent="0.35">
      <c r="B11" s="25" t="s">
        <v>8</v>
      </c>
      <c r="C11" s="16" t="s">
        <v>10</v>
      </c>
      <c r="D11" s="3" t="s">
        <v>11</v>
      </c>
      <c r="E11" s="4" t="s">
        <v>3</v>
      </c>
      <c r="F11" s="3" t="s">
        <v>4</v>
      </c>
      <c r="G11" s="3" t="s">
        <v>5</v>
      </c>
    </row>
    <row r="12" spans="1:9" ht="40" customHeight="1" x14ac:dyDescent="0.35">
      <c r="B12" s="61" t="s">
        <v>33</v>
      </c>
      <c r="C12" s="62"/>
      <c r="D12" s="62"/>
      <c r="E12" s="62"/>
      <c r="F12" s="62"/>
      <c r="G12" s="63"/>
    </row>
    <row r="13" spans="1:9" ht="40" customHeight="1" x14ac:dyDescent="0.35">
      <c r="B13" s="22" t="s">
        <v>24</v>
      </c>
      <c r="C13" s="12">
        <v>1</v>
      </c>
      <c r="D13" s="26">
        <v>7000</v>
      </c>
      <c r="E13" s="5">
        <f t="shared" ref="E13:E18" si="0">C13*D13</f>
        <v>7000</v>
      </c>
      <c r="F13" s="1"/>
      <c r="G13" s="15">
        <f t="shared" ref="G13:G18" si="1">F13*C13</f>
        <v>0</v>
      </c>
    </row>
    <row r="14" spans="1:9" ht="40" customHeight="1" x14ac:dyDescent="0.35">
      <c r="B14" s="22" t="s">
        <v>25</v>
      </c>
      <c r="C14" s="12">
        <v>6</v>
      </c>
      <c r="D14" s="26">
        <v>6400</v>
      </c>
      <c r="E14" s="5">
        <f t="shared" si="0"/>
        <v>38400</v>
      </c>
      <c r="F14" s="1"/>
      <c r="G14" s="15">
        <f t="shared" si="1"/>
        <v>0</v>
      </c>
    </row>
    <row r="15" spans="1:9" ht="40" customHeight="1" x14ac:dyDescent="0.35">
      <c r="B15" s="22" t="s">
        <v>26</v>
      </c>
      <c r="C15" s="12">
        <v>12</v>
      </c>
      <c r="D15" s="26">
        <v>5600</v>
      </c>
      <c r="E15" s="5">
        <f t="shared" si="0"/>
        <v>67200</v>
      </c>
      <c r="F15" s="1"/>
      <c r="G15" s="15">
        <f t="shared" si="1"/>
        <v>0</v>
      </c>
    </row>
    <row r="16" spans="1:9" ht="40" customHeight="1" x14ac:dyDescent="0.35">
      <c r="B16" s="22" t="s">
        <v>30</v>
      </c>
      <c r="C16" s="12">
        <v>12</v>
      </c>
      <c r="D16" s="26">
        <v>5200</v>
      </c>
      <c r="E16" s="5">
        <f t="shared" si="0"/>
        <v>62400</v>
      </c>
      <c r="F16" s="1"/>
      <c r="G16" s="15">
        <f t="shared" si="1"/>
        <v>0</v>
      </c>
    </row>
    <row r="17" spans="2:12" ht="40" customHeight="1" x14ac:dyDescent="0.35">
      <c r="B17" s="22" t="s">
        <v>31</v>
      </c>
      <c r="C17" s="12">
        <v>3</v>
      </c>
      <c r="D17" s="26">
        <v>4700</v>
      </c>
      <c r="E17" s="5">
        <f t="shared" si="0"/>
        <v>14100</v>
      </c>
      <c r="F17" s="1"/>
      <c r="G17" s="15">
        <f t="shared" si="1"/>
        <v>0</v>
      </c>
    </row>
    <row r="18" spans="2:12" ht="40" customHeight="1" x14ac:dyDescent="0.35">
      <c r="B18" s="22" t="s">
        <v>36</v>
      </c>
      <c r="C18" s="12">
        <v>3</v>
      </c>
      <c r="D18" s="26">
        <v>4100</v>
      </c>
      <c r="E18" s="5">
        <f t="shared" si="0"/>
        <v>12300</v>
      </c>
      <c r="F18" s="1"/>
      <c r="G18" s="15">
        <f t="shared" si="1"/>
        <v>0</v>
      </c>
    </row>
    <row r="19" spans="2:12" ht="40" customHeight="1" x14ac:dyDescent="0.35">
      <c r="B19" s="61" t="s">
        <v>13</v>
      </c>
      <c r="C19" s="62"/>
      <c r="D19" s="62"/>
      <c r="E19" s="62"/>
      <c r="F19" s="62"/>
      <c r="G19" s="63"/>
    </row>
    <row r="20" spans="2:12" ht="40" customHeight="1" x14ac:dyDescent="0.35">
      <c r="B20" s="20" t="s">
        <v>12</v>
      </c>
      <c r="C20" s="12">
        <v>2</v>
      </c>
      <c r="D20" s="26">
        <v>700</v>
      </c>
      <c r="E20" s="5">
        <f t="shared" ref="E20:E21" si="2">C20*D20</f>
        <v>1400</v>
      </c>
      <c r="F20" s="1"/>
      <c r="G20" s="15">
        <f t="shared" ref="G20:G21" si="3">F20*C20</f>
        <v>0</v>
      </c>
    </row>
    <row r="21" spans="2:12" ht="40" customHeight="1" x14ac:dyDescent="0.35">
      <c r="B21" s="20" t="s">
        <v>27</v>
      </c>
      <c r="C21" s="12">
        <v>8</v>
      </c>
      <c r="D21" s="26">
        <v>500</v>
      </c>
      <c r="E21" s="5">
        <f t="shared" si="2"/>
        <v>4000</v>
      </c>
      <c r="F21" s="1"/>
      <c r="G21" s="15">
        <f t="shared" si="3"/>
        <v>0</v>
      </c>
    </row>
    <row r="22" spans="2:12" ht="40" customHeight="1" x14ac:dyDescent="0.35">
      <c r="B22" s="61" t="s">
        <v>14</v>
      </c>
      <c r="C22" s="62"/>
      <c r="D22" s="62"/>
      <c r="E22" s="62"/>
      <c r="F22" s="62"/>
      <c r="G22" s="63"/>
    </row>
    <row r="23" spans="2:12" ht="40" customHeight="1" x14ac:dyDescent="0.35">
      <c r="B23" s="20" t="s">
        <v>34</v>
      </c>
      <c r="C23" s="64">
        <v>10250</v>
      </c>
      <c r="D23" s="65"/>
      <c r="E23" s="65"/>
      <c r="F23" s="65"/>
      <c r="G23" s="66"/>
    </row>
    <row r="24" spans="2:12" ht="18.649999999999999" customHeight="1" x14ac:dyDescent="0.35">
      <c r="B24" s="19"/>
      <c r="C24" s="6"/>
      <c r="D24" s="6"/>
      <c r="E24" s="7"/>
      <c r="F24" s="7"/>
      <c r="G24" s="7"/>
      <c r="H24" s="7"/>
      <c r="I24" s="7"/>
      <c r="J24" s="7"/>
      <c r="K24" s="7"/>
      <c r="L24" s="7"/>
    </row>
    <row r="25" spans="2:12" ht="37.5" customHeight="1" x14ac:dyDescent="0.35">
      <c r="B25" s="44" t="s">
        <v>23</v>
      </c>
      <c r="C25" s="44"/>
      <c r="D25" s="44"/>
      <c r="E25" s="44"/>
      <c r="F25" s="44"/>
      <c r="G25" s="44"/>
      <c r="H25" s="28"/>
      <c r="I25" s="7"/>
      <c r="J25" s="7"/>
      <c r="K25" s="7"/>
      <c r="L25" s="7"/>
    </row>
    <row r="26" spans="2:12" ht="37.5" customHeight="1" x14ac:dyDescent="0.35">
      <c r="B26" s="43" t="s">
        <v>32</v>
      </c>
      <c r="C26" s="43"/>
      <c r="D26" s="43"/>
      <c r="E26" s="43"/>
      <c r="F26" s="43"/>
      <c r="G26" s="43"/>
      <c r="H26" s="31"/>
      <c r="I26" s="7"/>
      <c r="J26" s="7"/>
      <c r="K26" s="7"/>
      <c r="L26" s="7"/>
    </row>
    <row r="27" spans="2:12" ht="48" customHeight="1" x14ac:dyDescent="0.35">
      <c r="B27" s="67" t="s">
        <v>22</v>
      </c>
      <c r="C27" s="67"/>
      <c r="D27" s="67"/>
      <c r="E27" s="67"/>
      <c r="F27" s="67"/>
      <c r="G27" s="67"/>
      <c r="H27" s="67"/>
      <c r="I27" s="13"/>
      <c r="J27" s="7"/>
      <c r="K27" s="7"/>
      <c r="L27" s="7"/>
    </row>
    <row r="28" spans="2:12" ht="16.5" customHeight="1" x14ac:dyDescent="0.35">
      <c r="B28" s="19"/>
      <c r="C28" s="6"/>
      <c r="D28" s="6"/>
      <c r="E28" s="7"/>
      <c r="F28" s="7"/>
      <c r="G28" s="7"/>
      <c r="H28" s="7"/>
      <c r="I28" s="7"/>
      <c r="J28" s="7"/>
      <c r="K28" s="7"/>
      <c r="L28" s="7"/>
    </row>
    <row r="29" spans="2:12" ht="55" customHeight="1" x14ac:dyDescent="0.35">
      <c r="B29" s="46" t="s">
        <v>2</v>
      </c>
      <c r="C29" s="47"/>
      <c r="D29" s="48"/>
      <c r="E29" s="9"/>
      <c r="F29" s="8" t="s">
        <v>21</v>
      </c>
      <c r="G29" s="30">
        <f>SUM(G12:G21)</f>
        <v>0</v>
      </c>
    </row>
    <row r="30" spans="2:12" ht="11.5" customHeight="1" x14ac:dyDescent="0.35">
      <c r="B30" s="49"/>
      <c r="C30" s="50"/>
      <c r="D30" s="51"/>
      <c r="E30" s="9"/>
      <c r="F30" s="9"/>
      <c r="G30" s="23"/>
    </row>
    <row r="31" spans="2:12" ht="55" customHeight="1" x14ac:dyDescent="0.35">
      <c r="B31" s="49"/>
      <c r="C31" s="50"/>
      <c r="D31" s="51"/>
      <c r="E31" s="9"/>
      <c r="F31" s="8" t="s">
        <v>6</v>
      </c>
      <c r="G31" s="24">
        <f>SUM(G12:G21)+C23</f>
        <v>10250</v>
      </c>
    </row>
    <row r="32" spans="2:12" ht="11.5" customHeight="1" x14ac:dyDescent="0.35">
      <c r="B32" s="49"/>
      <c r="C32" s="50"/>
      <c r="D32" s="51"/>
      <c r="E32" s="9"/>
    </row>
    <row r="33" spans="2:7" ht="55" customHeight="1" x14ac:dyDescent="0.35">
      <c r="B33" s="49"/>
      <c r="C33" s="50"/>
      <c r="D33" s="51"/>
      <c r="E33" s="9"/>
      <c r="F33" s="8" t="s">
        <v>7</v>
      </c>
      <c r="G33" s="14">
        <f>SUM(G31*1.21)</f>
        <v>12402.5</v>
      </c>
    </row>
    <row r="34" spans="2:7" ht="11.5" customHeight="1" x14ac:dyDescent="0.35">
      <c r="B34" s="49"/>
      <c r="C34" s="50"/>
      <c r="D34" s="51"/>
      <c r="E34" s="9"/>
    </row>
    <row r="35" spans="2:7" ht="55" customHeight="1" x14ac:dyDescent="0.35">
      <c r="B35" s="49"/>
      <c r="C35" s="50"/>
      <c r="D35" s="51"/>
      <c r="E35" s="9"/>
      <c r="F35" s="8" t="s">
        <v>35</v>
      </c>
      <c r="G35" s="10">
        <f>+SUM(E12:E21)</f>
        <v>206800</v>
      </c>
    </row>
    <row r="36" spans="2:7" ht="11.5" customHeight="1" x14ac:dyDescent="0.35">
      <c r="B36" s="49"/>
      <c r="C36" s="50"/>
      <c r="D36" s="51"/>
      <c r="E36" s="9"/>
    </row>
    <row r="37" spans="2:7" ht="55" customHeight="1" x14ac:dyDescent="0.35">
      <c r="B37" s="52"/>
      <c r="C37" s="53"/>
      <c r="D37" s="54"/>
      <c r="E37" s="9"/>
      <c r="F37" s="8" t="s">
        <v>9</v>
      </c>
      <c r="G37" s="29">
        <f>+SUM(E12:E21)+C23</f>
        <v>217050</v>
      </c>
    </row>
    <row r="38" spans="2:7" ht="14.5" x14ac:dyDescent="0.35">
      <c r="E38" s="9"/>
      <c r="F38" s="9"/>
    </row>
    <row r="39" spans="2:7" ht="14.5" hidden="1" x14ac:dyDescent="0.35">
      <c r="E39" s="9"/>
      <c r="F39" s="9"/>
    </row>
    <row r="40" spans="2:7" ht="14.5" hidden="1" x14ac:dyDescent="0.35">
      <c r="E40" s="9"/>
      <c r="F40" s="9"/>
    </row>
    <row r="41" spans="2:7" ht="14.5" hidden="1" x14ac:dyDescent="0.35">
      <c r="E41" s="9"/>
      <c r="F41" s="9"/>
    </row>
    <row r="42" spans="2:7" ht="14.5" hidden="1" x14ac:dyDescent="0.35">
      <c r="E42" s="9"/>
      <c r="F42" s="9"/>
    </row>
  </sheetData>
  <sheetProtection algorithmName="SHA-512" hashValue="TLYXFN/CUryIibYtaDbfWQyjF3/Pztqofj53VPbU9+XJocmfSO//FUs41/M9AfB82OmwHhxeCcn5+n8CidyEoA==" saltValue="4JbacwnCywTVZ1bCWqEVKw==" spinCount="100000" sheet="1" objects="1" scenarios="1"/>
  <mergeCells count="12">
    <mergeCell ref="B29:D37"/>
    <mergeCell ref="B19:G19"/>
    <mergeCell ref="B22:G22"/>
    <mergeCell ref="C23:G23"/>
    <mergeCell ref="B25:G25"/>
    <mergeCell ref="B26:G26"/>
    <mergeCell ref="B27:H27"/>
    <mergeCell ref="B3:H3"/>
    <mergeCell ref="B5:G5"/>
    <mergeCell ref="C7:G7"/>
    <mergeCell ref="B9:G9"/>
    <mergeCell ref="B12:G12"/>
  </mergeCells>
  <conditionalFormatting sqref="G30">
    <cfRule type="expression" dxfId="6" priority="5">
      <formula>G30&gt;G38</formula>
    </cfRule>
  </conditionalFormatting>
  <conditionalFormatting sqref="G13:G17">
    <cfRule type="expression" dxfId="5" priority="6">
      <formula>G13&gt;E13</formula>
    </cfRule>
  </conditionalFormatting>
  <conditionalFormatting sqref="G18">
    <cfRule type="expression" dxfId="4" priority="4">
      <formula>G18&gt;E18</formula>
    </cfRule>
  </conditionalFormatting>
  <conditionalFormatting sqref="G20">
    <cfRule type="expression" dxfId="3" priority="3">
      <formula>G20&gt;E20</formula>
    </cfRule>
  </conditionalFormatting>
  <conditionalFormatting sqref="G21">
    <cfRule type="expression" dxfId="2" priority="2">
      <formula>G21&gt;E21</formula>
    </cfRule>
  </conditionalFormatting>
  <conditionalFormatting sqref="G31">
    <cfRule type="expression" dxfId="1" priority="7">
      <formula>G31&gt;G37</formula>
    </cfRule>
  </conditionalFormatting>
  <conditionalFormatting sqref="G29">
    <cfRule type="expression" dxfId="0" priority="1">
      <formula>G29&gt;G33</formula>
    </cfRule>
  </conditionalFormatting>
  <pageMargins left="0.7" right="0.7" top="0.75" bottom="0.75" header="0.3" footer="0.3"/>
  <pageSetup paperSize="9" scale="5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D8F7DBADC165D4CAF5EE16D9DC901EE" ma:contentTypeVersion="6" ma:contentTypeDescription="Crear nuevo documento." ma:contentTypeScope="" ma:versionID="a52807fb9e16bfbbda0192c1b44b34c8">
  <xsd:schema xmlns:xsd="http://www.w3.org/2001/XMLSchema" xmlns:xs="http://www.w3.org/2001/XMLSchema" xmlns:p="http://schemas.microsoft.com/office/2006/metadata/properties" xmlns:ns2="ffc38ccc-c895-4826-bc14-78646af82d35" xmlns:ns3="517fa415-bf89-4692-9dda-f0d5f46f97b6" targetNamespace="http://schemas.microsoft.com/office/2006/metadata/properties" ma:root="true" ma:fieldsID="b4eeb7e8f5a99228feb5cf5c135be4e0" ns2:_="" ns3:_="">
    <xsd:import namespace="ffc38ccc-c895-4826-bc14-78646af82d35"/>
    <xsd:import namespace="517fa415-bf89-4692-9dda-f0d5f46f97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c38ccc-c895-4826-bc14-78646af82d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7fa415-bf89-4692-9dda-f0d5f46f97b6"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B78222-46CB-400D-9F45-2916BBAA3C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c38ccc-c895-4826-bc14-78646af82d35"/>
    <ds:schemaRef ds:uri="517fa415-bf89-4692-9dda-f0d5f46f97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18551D-E05C-4FC8-A982-3E7513F4222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099D093-7D8B-4BE8-BEEE-7ADE3D7127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Instrucciones OE 20211215-00810</vt:lpstr>
      <vt:lpstr>LOTE 1 - 20211215-00810</vt:lpstr>
      <vt:lpstr>LOTE 2 - 20211215-00810</vt:lpstr>
      <vt:lpstr>'LOTE 1 - 20211215-00810'!Área_de_impresión</vt:lpstr>
      <vt:lpstr>'LOTE 2 - 20211215-00810'!Área_de_impresión</vt:lpstr>
    </vt:vector>
  </TitlesOfParts>
  <Company>INECO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Bueno Jiménez, María Jesús</dc:creator>
  <cp:lastModifiedBy>Miguel Amez Herrero</cp:lastModifiedBy>
  <dcterms:created xsi:type="dcterms:W3CDTF">2018-04-25T16:54:45Z</dcterms:created>
  <dcterms:modified xsi:type="dcterms:W3CDTF">2022-02-28T15:06:22Z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0x0101000D8F7DBADC165D4CAF5EE16D9DC901EE</vt:lpwstr>
  </property>
</Properties>
</file>